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10" i="1"/>
  <c r="G210"/>
  <c r="F210"/>
  <c r="E210"/>
  <c r="C210"/>
  <c r="I208"/>
  <c r="H208"/>
  <c r="G208"/>
  <c r="E208"/>
  <c r="D208"/>
  <c r="I207"/>
  <c r="H207"/>
  <c r="G207"/>
  <c r="E207"/>
  <c r="D207"/>
  <c r="I206"/>
  <c r="H206"/>
  <c r="G206"/>
  <c r="E206"/>
  <c r="D206"/>
  <c r="I205"/>
  <c r="H205"/>
  <c r="G205"/>
  <c r="E205"/>
  <c r="D205"/>
  <c r="I204"/>
  <c r="H204"/>
  <c r="G204"/>
  <c r="E204"/>
  <c r="D204"/>
  <c r="I203"/>
  <c r="H203"/>
  <c r="G203"/>
  <c r="E203"/>
  <c r="D203"/>
  <c r="I202"/>
  <c r="H202"/>
  <c r="G202"/>
  <c r="E202"/>
  <c r="D202"/>
  <c r="I201"/>
  <c r="H201"/>
  <c r="G201"/>
  <c r="E201"/>
  <c r="D201"/>
  <c r="I200"/>
  <c r="H200"/>
  <c r="G200"/>
  <c r="E200"/>
  <c r="D200"/>
  <c r="I199"/>
  <c r="H199"/>
  <c r="G199"/>
  <c r="E199"/>
  <c r="D199"/>
  <c r="F198"/>
  <c r="C198"/>
  <c r="I197"/>
  <c r="H197"/>
  <c r="G197"/>
  <c r="E197"/>
  <c r="D197"/>
  <c r="I196"/>
  <c r="H196"/>
  <c r="G196"/>
  <c r="E196"/>
  <c r="D196"/>
  <c r="I195"/>
  <c r="H195"/>
  <c r="G195"/>
  <c r="E195"/>
  <c r="D195"/>
  <c r="I194"/>
  <c r="H194"/>
  <c r="G194"/>
  <c r="G190" s="1"/>
  <c r="E194"/>
  <c r="D194"/>
  <c r="I193"/>
  <c r="H193"/>
  <c r="G193"/>
  <c r="E193"/>
  <c r="D193"/>
  <c r="I192"/>
  <c r="H192"/>
  <c r="G192"/>
  <c r="E192"/>
  <c r="D192"/>
  <c r="I191"/>
  <c r="H191"/>
  <c r="G191"/>
  <c r="E191"/>
  <c r="D191"/>
  <c r="I190"/>
  <c r="F190"/>
  <c r="E190"/>
  <c r="C190"/>
  <c r="I188"/>
  <c r="H188"/>
  <c r="G188"/>
  <c r="E188"/>
  <c r="D188"/>
  <c r="I187"/>
  <c r="H187"/>
  <c r="G187"/>
  <c r="E187"/>
  <c r="D187"/>
  <c r="I186"/>
  <c r="H186"/>
  <c r="G186"/>
  <c r="E186"/>
  <c r="D186"/>
  <c r="I185"/>
  <c r="H185"/>
  <c r="G185"/>
  <c r="E185"/>
  <c r="D185"/>
  <c r="I184"/>
  <c r="H184"/>
  <c r="G184"/>
  <c r="E184"/>
  <c r="D184"/>
  <c r="I183"/>
  <c r="H183"/>
  <c r="G183"/>
  <c r="E183"/>
  <c r="D183"/>
  <c r="I182"/>
  <c r="H182"/>
  <c r="G182"/>
  <c r="E182"/>
  <c r="D182"/>
  <c r="I181"/>
  <c r="H181"/>
  <c r="G181"/>
  <c r="E181"/>
  <c r="D181"/>
  <c r="I180"/>
  <c r="H180"/>
  <c r="G180"/>
  <c r="E180"/>
  <c r="D180"/>
  <c r="I179"/>
  <c r="H179"/>
  <c r="G179"/>
  <c r="E179"/>
  <c r="D179"/>
  <c r="F178"/>
  <c r="E178"/>
  <c r="C178"/>
  <c r="I177"/>
  <c r="H177"/>
  <c r="G177"/>
  <c r="E177"/>
  <c r="D177"/>
  <c r="I176"/>
  <c r="H176"/>
  <c r="G176"/>
  <c r="E176"/>
  <c r="D176"/>
  <c r="I175"/>
  <c r="H175"/>
  <c r="G175"/>
  <c r="E175"/>
  <c r="D175"/>
  <c r="I174"/>
  <c r="H174"/>
  <c r="G174"/>
  <c r="E174"/>
  <c r="D174"/>
  <c r="I173"/>
  <c r="H173"/>
  <c r="G173"/>
  <c r="E173"/>
  <c r="D173"/>
  <c r="I172"/>
  <c r="H172"/>
  <c r="G172"/>
  <c r="E172"/>
  <c r="D172"/>
  <c r="I171"/>
  <c r="H171"/>
  <c r="G171"/>
  <c r="E171"/>
  <c r="D171"/>
  <c r="I170"/>
  <c r="H170"/>
  <c r="G170"/>
  <c r="E170"/>
  <c r="E167" s="1"/>
  <c r="D170"/>
  <c r="I169"/>
  <c r="H169"/>
  <c r="G169"/>
  <c r="E169"/>
  <c r="D169"/>
  <c r="I168"/>
  <c r="I167" s="1"/>
  <c r="H168"/>
  <c r="G168"/>
  <c r="E168"/>
  <c r="D168"/>
  <c r="G167"/>
  <c r="F167"/>
  <c r="C167"/>
  <c r="I166"/>
  <c r="H166"/>
  <c r="G166"/>
  <c r="E166"/>
  <c r="D166"/>
  <c r="I165"/>
  <c r="H165"/>
  <c r="G165"/>
  <c r="E165"/>
  <c r="D165"/>
  <c r="I164"/>
  <c r="I159" s="1"/>
  <c r="H164"/>
  <c r="G164"/>
  <c r="E164"/>
  <c r="D164"/>
  <c r="I163"/>
  <c r="H163"/>
  <c r="G163"/>
  <c r="E163"/>
  <c r="D163"/>
  <c r="I162"/>
  <c r="H162"/>
  <c r="G162"/>
  <c r="E162"/>
  <c r="D162"/>
  <c r="I161"/>
  <c r="H161"/>
  <c r="G161"/>
  <c r="G159" s="1"/>
  <c r="E161"/>
  <c r="D161"/>
  <c r="I160"/>
  <c r="H160"/>
  <c r="G160"/>
  <c r="E160"/>
  <c r="D160"/>
  <c r="F159"/>
  <c r="E159"/>
  <c r="C159"/>
  <c r="I158"/>
  <c r="H158"/>
  <c r="G158"/>
  <c r="E158"/>
  <c r="D158"/>
  <c r="I157"/>
  <c r="H157"/>
  <c r="G157"/>
  <c r="E157"/>
  <c r="D157"/>
  <c r="I156"/>
  <c r="H156"/>
  <c r="G156"/>
  <c r="E156"/>
  <c r="D156"/>
  <c r="I155"/>
  <c r="H155"/>
  <c r="G155"/>
  <c r="E155"/>
  <c r="D155"/>
  <c r="I154"/>
  <c r="H154"/>
  <c r="G154"/>
  <c r="E154"/>
  <c r="D154"/>
  <c r="I153"/>
  <c r="H153"/>
  <c r="G153"/>
  <c r="G148" s="1"/>
  <c r="E153"/>
  <c r="D153"/>
  <c r="I152"/>
  <c r="H152"/>
  <c r="G152"/>
  <c r="E152"/>
  <c r="D152"/>
  <c r="I151"/>
  <c r="H151"/>
  <c r="G151"/>
  <c r="E151"/>
  <c r="D151"/>
  <c r="I150"/>
  <c r="H150"/>
  <c r="G150"/>
  <c r="E150"/>
  <c r="D150"/>
  <c r="I149"/>
  <c r="H149"/>
  <c r="G149"/>
  <c r="E149"/>
  <c r="E148" s="1"/>
  <c r="D149"/>
  <c r="F148"/>
  <c r="C148"/>
  <c r="I147"/>
  <c r="H147"/>
  <c r="G147"/>
  <c r="E147"/>
  <c r="D147"/>
  <c r="I146"/>
  <c r="H146"/>
  <c r="G146"/>
  <c r="E146"/>
  <c r="D146"/>
  <c r="I145"/>
  <c r="H145"/>
  <c r="G145"/>
  <c r="E145"/>
  <c r="D145"/>
  <c r="I144"/>
  <c r="H144"/>
  <c r="G144"/>
  <c r="E144"/>
  <c r="D144"/>
  <c r="I143"/>
  <c r="H143"/>
  <c r="G143"/>
  <c r="E143"/>
  <c r="D143"/>
  <c r="I142"/>
  <c r="H142"/>
  <c r="G142"/>
  <c r="E142"/>
  <c r="D142"/>
  <c r="I141"/>
  <c r="H141"/>
  <c r="G141"/>
  <c r="E141"/>
  <c r="D141"/>
  <c r="I140"/>
  <c r="H140"/>
  <c r="G140"/>
  <c r="E140"/>
  <c r="E137" s="1"/>
  <c r="D140"/>
  <c r="I139"/>
  <c r="H139"/>
  <c r="G139"/>
  <c r="E139"/>
  <c r="D139"/>
  <c r="I138"/>
  <c r="I137" s="1"/>
  <c r="H138"/>
  <c r="G138"/>
  <c r="E138"/>
  <c r="D138"/>
  <c r="G137"/>
  <c r="F137"/>
  <c r="C137"/>
  <c r="I136"/>
  <c r="H136"/>
  <c r="G136"/>
  <c r="E136"/>
  <c r="D136"/>
  <c r="I135"/>
  <c r="H135"/>
  <c r="G135"/>
  <c r="E135"/>
  <c r="D135"/>
  <c r="I134"/>
  <c r="H134"/>
  <c r="G134"/>
  <c r="E134"/>
  <c r="D134"/>
  <c r="I133"/>
  <c r="H133"/>
  <c r="G133"/>
  <c r="E133"/>
  <c r="D133"/>
  <c r="I132"/>
  <c r="H132"/>
  <c r="G132"/>
  <c r="E132"/>
  <c r="D132"/>
  <c r="I131"/>
  <c r="H131"/>
  <c r="G131"/>
  <c r="E131"/>
  <c r="D131"/>
  <c r="I130"/>
  <c r="H130"/>
  <c r="G130"/>
  <c r="E130"/>
  <c r="E126" s="1"/>
  <c r="D130"/>
  <c r="I129"/>
  <c r="H129"/>
  <c r="G129"/>
  <c r="E129"/>
  <c r="D129"/>
  <c r="I128"/>
  <c r="H128"/>
  <c r="G128"/>
  <c r="E128"/>
  <c r="D128"/>
  <c r="I127"/>
  <c r="H127"/>
  <c r="G127"/>
  <c r="E127"/>
  <c r="D127"/>
  <c r="G126"/>
  <c r="F126"/>
  <c r="C126"/>
  <c r="I124"/>
  <c r="H124"/>
  <c r="G124"/>
  <c r="E124"/>
  <c r="D124"/>
  <c r="I123"/>
  <c r="H123"/>
  <c r="G123"/>
  <c r="E123"/>
  <c r="D123"/>
  <c r="I122"/>
  <c r="H122"/>
  <c r="G122"/>
  <c r="E122"/>
  <c r="D122"/>
  <c r="I121"/>
  <c r="H121"/>
  <c r="G121"/>
  <c r="E121"/>
  <c r="D121"/>
  <c r="I120"/>
  <c r="H120"/>
  <c r="G120"/>
  <c r="E120"/>
  <c r="D120"/>
  <c r="I119"/>
  <c r="H119"/>
  <c r="G119"/>
  <c r="E119"/>
  <c r="D119"/>
  <c r="I118"/>
  <c r="H118"/>
  <c r="G118"/>
  <c r="E118"/>
  <c r="D118"/>
  <c r="G117"/>
  <c r="F117"/>
  <c r="E117"/>
  <c r="C117"/>
  <c r="I116"/>
  <c r="H116"/>
  <c r="G116"/>
  <c r="E116"/>
  <c r="D116"/>
  <c r="I115"/>
  <c r="H115"/>
  <c r="G115"/>
  <c r="E115"/>
  <c r="D115"/>
  <c r="I114"/>
  <c r="H114"/>
  <c r="G114"/>
  <c r="G109" s="1"/>
  <c r="E114"/>
  <c r="D114"/>
  <c r="I113"/>
  <c r="H113"/>
  <c r="G113"/>
  <c r="E113"/>
  <c r="D113"/>
  <c r="I112"/>
  <c r="H112"/>
  <c r="G112"/>
  <c r="E112"/>
  <c r="D112"/>
  <c r="I111"/>
  <c r="H111"/>
  <c r="G111"/>
  <c r="E111"/>
  <c r="D111"/>
  <c r="I110"/>
  <c r="H110"/>
  <c r="G110"/>
  <c r="E110"/>
  <c r="D110"/>
  <c r="F109"/>
  <c r="C109"/>
  <c r="I108"/>
  <c r="I101" s="1"/>
  <c r="H108"/>
  <c r="G108"/>
  <c r="E108"/>
  <c r="D108"/>
  <c r="I107"/>
  <c r="H107"/>
  <c r="G107"/>
  <c r="E107"/>
  <c r="D107"/>
  <c r="I106"/>
  <c r="H106"/>
  <c r="G106"/>
  <c r="E106"/>
  <c r="D106"/>
  <c r="I105"/>
  <c r="H105"/>
  <c r="G105"/>
  <c r="E105"/>
  <c r="D105"/>
  <c r="I104"/>
  <c r="H104"/>
  <c r="G104"/>
  <c r="E104"/>
  <c r="D104"/>
  <c r="I103"/>
  <c r="H103"/>
  <c r="G103"/>
  <c r="E103"/>
  <c r="D103"/>
  <c r="I102"/>
  <c r="H102"/>
  <c r="G102"/>
  <c r="E102"/>
  <c r="D102"/>
  <c r="G101"/>
  <c r="F101"/>
  <c r="E101"/>
  <c r="C101"/>
  <c r="I100"/>
  <c r="H100"/>
  <c r="G100"/>
  <c r="E100"/>
  <c r="D100"/>
  <c r="I99"/>
  <c r="H99"/>
  <c r="G99"/>
  <c r="E99"/>
  <c r="D99"/>
  <c r="I98"/>
  <c r="I93" s="1"/>
  <c r="H98"/>
  <c r="G98"/>
  <c r="E98"/>
  <c r="D98"/>
  <c r="I97"/>
  <c r="H97"/>
  <c r="G97"/>
  <c r="G93" s="1"/>
  <c r="E97"/>
  <c r="D97"/>
  <c r="I96"/>
  <c r="H96"/>
  <c r="G96"/>
  <c r="E96"/>
  <c r="E93" s="1"/>
  <c r="D96"/>
  <c r="I95"/>
  <c r="H95"/>
  <c r="G95"/>
  <c r="E95"/>
  <c r="D95"/>
  <c r="I94"/>
  <c r="H94"/>
  <c r="G94"/>
  <c r="E94"/>
  <c r="D94"/>
  <c r="F93"/>
  <c r="C93"/>
  <c r="I92"/>
  <c r="I85" s="1"/>
  <c r="H92"/>
  <c r="G92"/>
  <c r="E92"/>
  <c r="D92"/>
  <c r="I91"/>
  <c r="H91"/>
  <c r="G91"/>
  <c r="E91"/>
  <c r="D91"/>
  <c r="I90"/>
  <c r="H90"/>
  <c r="G90"/>
  <c r="E90"/>
  <c r="D90"/>
  <c r="I89"/>
  <c r="H89"/>
  <c r="G89"/>
  <c r="E89"/>
  <c r="D89"/>
  <c r="I88"/>
  <c r="H88"/>
  <c r="G88"/>
  <c r="E88"/>
  <c r="D88"/>
  <c r="I87"/>
  <c r="H87"/>
  <c r="G87"/>
  <c r="E87"/>
  <c r="D87"/>
  <c r="I86"/>
  <c r="H86"/>
  <c r="G86"/>
  <c r="E86"/>
  <c r="D86"/>
  <c r="G85"/>
  <c r="F85"/>
  <c r="C85"/>
  <c r="I83"/>
  <c r="H83"/>
  <c r="G83"/>
  <c r="E83"/>
  <c r="D83"/>
  <c r="I82"/>
  <c r="H82"/>
  <c r="G82"/>
  <c r="E82"/>
  <c r="D82"/>
  <c r="I81"/>
  <c r="H81"/>
  <c r="G81"/>
  <c r="E81"/>
  <c r="D81"/>
  <c r="I80"/>
  <c r="H80"/>
  <c r="G80"/>
  <c r="E80"/>
  <c r="D80"/>
  <c r="I79"/>
  <c r="H79"/>
  <c r="G79"/>
  <c r="E79"/>
  <c r="D79"/>
  <c r="I78"/>
  <c r="H78"/>
  <c r="G78"/>
  <c r="E78"/>
  <c r="D78"/>
  <c r="I77"/>
  <c r="H77"/>
  <c r="G77"/>
  <c r="E77"/>
  <c r="I76"/>
  <c r="G76"/>
  <c r="F76"/>
  <c r="E76"/>
  <c r="C76"/>
  <c r="I75"/>
  <c r="H75"/>
  <c r="G75"/>
  <c r="E75"/>
  <c r="D75"/>
  <c r="I74"/>
  <c r="H74"/>
  <c r="G74"/>
  <c r="E74"/>
  <c r="D74"/>
  <c r="I73"/>
  <c r="H73"/>
  <c r="G73"/>
  <c r="E73"/>
  <c r="D73"/>
  <c r="I72"/>
  <c r="H72"/>
  <c r="G72"/>
  <c r="E72"/>
  <c r="D72"/>
  <c r="I71"/>
  <c r="H71"/>
  <c r="G71"/>
  <c r="E71"/>
  <c r="D71"/>
  <c r="I70"/>
  <c r="H70"/>
  <c r="G70"/>
  <c r="E70"/>
  <c r="D70"/>
  <c r="I69"/>
  <c r="H69"/>
  <c r="G69"/>
  <c r="E69"/>
  <c r="D69"/>
  <c r="I68"/>
  <c r="G68"/>
  <c r="G67" s="1"/>
  <c r="F68"/>
  <c r="C68"/>
  <c r="I66"/>
  <c r="H66"/>
  <c r="G66"/>
  <c r="E66"/>
  <c r="D66"/>
  <c r="I64"/>
  <c r="H64"/>
  <c r="G64"/>
  <c r="G57" s="1"/>
  <c r="E64"/>
  <c r="D64"/>
  <c r="I63"/>
  <c r="H63"/>
  <c r="G63"/>
  <c r="E63"/>
  <c r="D63"/>
  <c r="I62"/>
  <c r="H62"/>
  <c r="G62"/>
  <c r="E62"/>
  <c r="D62"/>
  <c r="I61"/>
  <c r="H61"/>
  <c r="G61"/>
  <c r="E61"/>
  <c r="D61"/>
  <c r="I60"/>
  <c r="H60"/>
  <c r="G60"/>
  <c r="E60"/>
  <c r="D60"/>
  <c r="I59"/>
  <c r="I57" s="1"/>
  <c r="H59"/>
  <c r="G59"/>
  <c r="E59"/>
  <c r="D59"/>
  <c r="I58"/>
  <c r="H58"/>
  <c r="G58"/>
  <c r="E58"/>
  <c r="D58"/>
  <c r="F57"/>
  <c r="C57"/>
  <c r="I56"/>
  <c r="H56"/>
  <c r="G56"/>
  <c r="E56"/>
  <c r="D56"/>
  <c r="I55"/>
  <c r="H55"/>
  <c r="G55"/>
  <c r="E55"/>
  <c r="D55"/>
  <c r="I54"/>
  <c r="H54"/>
  <c r="G54"/>
  <c r="E54"/>
  <c r="D54"/>
  <c r="I53"/>
  <c r="H53"/>
  <c r="G53"/>
  <c r="E53"/>
  <c r="D53"/>
  <c r="I52"/>
  <c r="H52"/>
  <c r="G52"/>
  <c r="E52"/>
  <c r="D52"/>
  <c r="I51"/>
  <c r="H51"/>
  <c r="G51"/>
  <c r="E51"/>
  <c r="D51"/>
  <c r="I50"/>
  <c r="I49" s="1"/>
  <c r="H50"/>
  <c r="G50"/>
  <c r="E50"/>
  <c r="D50"/>
  <c r="G49"/>
  <c r="F49"/>
  <c r="E49"/>
  <c r="C49"/>
  <c r="I47"/>
  <c r="H47"/>
  <c r="G47"/>
  <c r="E47"/>
  <c r="D47"/>
  <c r="I46"/>
  <c r="H46"/>
  <c r="G46"/>
  <c r="E46"/>
  <c r="D46"/>
  <c r="I45"/>
  <c r="H45"/>
  <c r="G45"/>
  <c r="E45"/>
  <c r="D45"/>
  <c r="I44"/>
  <c r="H44"/>
  <c r="G44"/>
  <c r="E44"/>
  <c r="D44"/>
  <c r="I43"/>
  <c r="I40" s="1"/>
  <c r="H43"/>
  <c r="G43"/>
  <c r="E43"/>
  <c r="E40" s="1"/>
  <c r="D43"/>
  <c r="I42"/>
  <c r="H42"/>
  <c r="G42"/>
  <c r="E42"/>
  <c r="D42"/>
  <c r="I41"/>
  <c r="H41"/>
  <c r="G41"/>
  <c r="E41"/>
  <c r="D41"/>
  <c r="G40"/>
  <c r="F40"/>
  <c r="C40"/>
  <c r="I39"/>
  <c r="H39"/>
  <c r="G39"/>
  <c r="E39"/>
  <c r="D39"/>
  <c r="I38"/>
  <c r="H38"/>
  <c r="G38"/>
  <c r="E38"/>
  <c r="D38"/>
  <c r="I37"/>
  <c r="H37"/>
  <c r="G37"/>
  <c r="E37"/>
  <c r="D37"/>
  <c r="I36"/>
  <c r="H36"/>
  <c r="G36"/>
  <c r="E36"/>
  <c r="D36"/>
  <c r="I35"/>
  <c r="I32" s="1"/>
  <c r="H35"/>
  <c r="G35"/>
  <c r="E35"/>
  <c r="D35"/>
  <c r="I34"/>
  <c r="H34"/>
  <c r="G34"/>
  <c r="G32" s="1"/>
  <c r="E34"/>
  <c r="D34"/>
  <c r="I33"/>
  <c r="H33"/>
  <c r="G33"/>
  <c r="E33"/>
  <c r="D33"/>
  <c r="F32"/>
  <c r="C32"/>
  <c r="I30"/>
  <c r="H30"/>
  <c r="G30"/>
  <c r="E30"/>
  <c r="D30"/>
  <c r="I29"/>
  <c r="H29"/>
  <c r="G29"/>
  <c r="E29"/>
  <c r="D29"/>
  <c r="I28"/>
  <c r="H28"/>
  <c r="G28"/>
  <c r="E28"/>
  <c r="D28"/>
  <c r="I27"/>
  <c r="H27"/>
  <c r="G27"/>
  <c r="E27"/>
  <c r="D27"/>
  <c r="I26"/>
  <c r="H26"/>
  <c r="G26"/>
  <c r="E26"/>
  <c r="D26"/>
  <c r="I25"/>
  <c r="H25"/>
  <c r="G25"/>
  <c r="E25"/>
  <c r="D25"/>
  <c r="I24"/>
  <c r="H24"/>
  <c r="G24"/>
  <c r="E24"/>
  <c r="D24"/>
  <c r="F23"/>
  <c r="C23"/>
  <c r="I22"/>
  <c r="H22"/>
  <c r="G22"/>
  <c r="E22"/>
  <c r="D22"/>
  <c r="I21"/>
  <c r="H21"/>
  <c r="G21"/>
  <c r="E21"/>
  <c r="D21"/>
  <c r="I20"/>
  <c r="H20"/>
  <c r="G20"/>
  <c r="E20"/>
  <c r="D20"/>
  <c r="I19"/>
  <c r="H19"/>
  <c r="G19"/>
  <c r="E19"/>
  <c r="D19"/>
  <c r="I18"/>
  <c r="H18"/>
  <c r="G18"/>
  <c r="E18"/>
  <c r="D18"/>
  <c r="I17"/>
  <c r="H17"/>
  <c r="G17"/>
  <c r="E17"/>
  <c r="D17"/>
  <c r="I16"/>
  <c r="H16"/>
  <c r="G16"/>
  <c r="E16"/>
  <c r="D16"/>
  <c r="F15"/>
  <c r="C15"/>
  <c r="I14"/>
  <c r="H14"/>
  <c r="G14"/>
  <c r="E14"/>
  <c r="D14"/>
  <c r="I13"/>
  <c r="H13"/>
  <c r="G13"/>
  <c r="E13"/>
  <c r="D13"/>
  <c r="I12"/>
  <c r="H12"/>
  <c r="G12"/>
  <c r="E12"/>
  <c r="D12"/>
  <c r="I11"/>
  <c r="H11"/>
  <c r="G11"/>
  <c r="E11"/>
  <c r="D11"/>
  <c r="I10"/>
  <c r="H10"/>
  <c r="G10"/>
  <c r="E10"/>
  <c r="D10"/>
  <c r="I9"/>
  <c r="H9"/>
  <c r="G9"/>
  <c r="E9"/>
  <c r="D9"/>
  <c r="I8"/>
  <c r="H8"/>
  <c r="G8"/>
  <c r="E8"/>
  <c r="D8"/>
  <c r="F7"/>
  <c r="C7"/>
  <c r="G198" l="1"/>
  <c r="E198"/>
  <c r="E189" s="1"/>
  <c r="I198"/>
  <c r="I189" s="1"/>
  <c r="F189"/>
  <c r="G189"/>
  <c r="C189"/>
  <c r="G178"/>
  <c r="I178"/>
  <c r="I148"/>
  <c r="F125"/>
  <c r="G125"/>
  <c r="C125"/>
  <c r="E125"/>
  <c r="I126"/>
  <c r="I125" s="1"/>
  <c r="I117"/>
  <c r="I109"/>
  <c r="E109"/>
  <c r="G84"/>
  <c r="I84"/>
  <c r="F84"/>
  <c r="C84"/>
  <c r="E85"/>
  <c r="E84" s="1"/>
  <c r="G65"/>
  <c r="I67"/>
  <c r="F67"/>
  <c r="C67"/>
  <c r="E68"/>
  <c r="E67" s="1"/>
  <c r="F48"/>
  <c r="E57"/>
  <c r="E48" s="1"/>
  <c r="C48"/>
  <c r="I48"/>
  <c r="G48"/>
  <c r="F31"/>
  <c r="I31"/>
  <c r="G31"/>
  <c r="C31"/>
  <c r="E32"/>
  <c r="E31" s="1"/>
  <c r="I23"/>
  <c r="G23"/>
  <c r="E23"/>
  <c r="E15"/>
  <c r="I15"/>
  <c r="G15"/>
  <c r="F6"/>
  <c r="C6"/>
  <c r="I7"/>
  <c r="G7"/>
  <c r="E7"/>
  <c r="F65" l="1"/>
  <c r="C65"/>
  <c r="I65"/>
  <c r="E65"/>
  <c r="E6"/>
  <c r="I6"/>
  <c r="G6"/>
</calcChain>
</file>

<file path=xl/sharedStrings.xml><?xml version="1.0" encoding="utf-8"?>
<sst xmlns="http://schemas.openxmlformats.org/spreadsheetml/2006/main" count="437" uniqueCount="437">
  <si>
    <t>G4B-2表外信用风险加权资产计算表（权重法）</t>
  </si>
  <si>
    <t>填报机构</t>
  </si>
  <si>
    <t>新余市</t>
  </si>
  <si>
    <t>填报日期</t>
  </si>
  <si>
    <t>2019年09月</t>
  </si>
  <si>
    <t>单位：万元</t>
  </si>
  <si>
    <t>项　　　　目</t>
  </si>
  <si>
    <t>A</t>
  </si>
  <si>
    <t>B</t>
  </si>
  <si>
    <t>C</t>
  </si>
  <si>
    <t>D</t>
  </si>
  <si>
    <t>E</t>
  </si>
  <si>
    <t>F</t>
  </si>
  <si>
    <t>G</t>
  </si>
  <si>
    <t>转换前资产</t>
  </si>
  <si>
    <t>转换系数</t>
  </si>
  <si>
    <t>转换后资产</t>
  </si>
  <si>
    <t>减值准备</t>
  </si>
  <si>
    <t>转换后风险暴露</t>
  </si>
  <si>
    <t>风险权重</t>
  </si>
  <si>
    <t>风险加权资产</t>
  </si>
  <si>
    <t>1</t>
  </si>
  <si>
    <t>1.等同于贷款的授信业务</t>
  </si>
  <si>
    <t>2</t>
  </si>
  <si>
    <t xml:space="preserve">  1.1银行承兑汇票</t>
  </si>
  <si>
    <t>3</t>
  </si>
  <si>
    <t xml:space="preserve">    1.1.1风险权重为0%</t>
  </si>
  <si>
    <t>4</t>
  </si>
  <si>
    <t xml:space="preserve">    1.1.2风险权重为20%</t>
  </si>
  <si>
    <t>5</t>
  </si>
  <si>
    <t xml:space="preserve">    1.1.3风险权重为25%</t>
  </si>
  <si>
    <t>6</t>
  </si>
  <si>
    <t xml:space="preserve">    1.1.4风险权重为50%</t>
  </si>
  <si>
    <t>7</t>
  </si>
  <si>
    <t xml:space="preserve">    1.1.5风险权重为75%</t>
  </si>
  <si>
    <t>8</t>
  </si>
  <si>
    <t xml:space="preserve">    1.1.6风险权重为100%</t>
  </si>
  <si>
    <t>9</t>
  </si>
  <si>
    <t xml:space="preserve">    1.1.7风险权重为150%</t>
  </si>
  <si>
    <t>10</t>
  </si>
  <si>
    <t xml:space="preserve">  1.2融资性保函</t>
  </si>
  <si>
    <t>11</t>
  </si>
  <si>
    <t xml:space="preserve">    1.2.1风险权重为0%</t>
  </si>
  <si>
    <t>12</t>
  </si>
  <si>
    <t xml:space="preserve">    1.2.2风险权重为20%</t>
  </si>
  <si>
    <t>13</t>
  </si>
  <si>
    <t xml:space="preserve">    1.2.3风险权重为25%</t>
  </si>
  <si>
    <t>14</t>
  </si>
  <si>
    <t xml:space="preserve">    1.2.4风险权重为50%</t>
  </si>
  <si>
    <t>15</t>
  </si>
  <si>
    <t xml:space="preserve">    1.2.5风险权重为75%</t>
  </si>
  <si>
    <t>16</t>
  </si>
  <si>
    <t xml:space="preserve">    1.2.6风险权重为100%</t>
  </si>
  <si>
    <t>17</t>
  </si>
  <si>
    <t xml:space="preserve">    1.2.7风险权重为150%</t>
  </si>
  <si>
    <t>18</t>
  </si>
  <si>
    <t xml:space="preserve">  1.3其他等同于贷款的授信业务</t>
  </si>
  <si>
    <t>19</t>
  </si>
  <si>
    <t xml:space="preserve">    1.3.1风险权重为0%</t>
  </si>
  <si>
    <t>20</t>
  </si>
  <si>
    <t xml:space="preserve">    1.3.2风险权重为20%</t>
  </si>
  <si>
    <t>21</t>
  </si>
  <si>
    <t xml:space="preserve">    1.3.3风险权重为25%</t>
  </si>
  <si>
    <t>22</t>
  </si>
  <si>
    <t xml:space="preserve">    1.3.4风险权重为50%</t>
  </si>
  <si>
    <t>23</t>
  </si>
  <si>
    <t xml:space="preserve">    1.3.5风险权重为75%</t>
  </si>
  <si>
    <t>24</t>
  </si>
  <si>
    <t xml:space="preserve">    1.3.6风险权重为100%</t>
  </si>
  <si>
    <t>25</t>
  </si>
  <si>
    <t xml:space="preserve">    1.3.7风险权重为150%</t>
  </si>
  <si>
    <t>26</t>
  </si>
  <si>
    <t>2.与交易相关的或有项目</t>
  </si>
  <si>
    <t>27</t>
  </si>
  <si>
    <t xml:space="preserve">  2.1非融资性保函</t>
  </si>
  <si>
    <t>28</t>
  </si>
  <si>
    <t xml:space="preserve">    2.1.1风险权重为0%</t>
  </si>
  <si>
    <t>29</t>
  </si>
  <si>
    <t xml:space="preserve">    2.1.2风险权重为20%</t>
  </si>
  <si>
    <t>30</t>
  </si>
  <si>
    <t xml:space="preserve">    2.1.3风险权重为25%</t>
  </si>
  <si>
    <t>31</t>
  </si>
  <si>
    <t xml:space="preserve">    2.1.4风险权重为50%</t>
  </si>
  <si>
    <t>32</t>
  </si>
  <si>
    <t xml:space="preserve">    2.1.5风险权重为75%</t>
  </si>
  <si>
    <t>33</t>
  </si>
  <si>
    <t xml:space="preserve">    2.1.6风险权重为100%</t>
  </si>
  <si>
    <t>34</t>
  </si>
  <si>
    <t xml:space="preserve">    2.1.7风险权重为150%</t>
  </si>
  <si>
    <t>35</t>
  </si>
  <si>
    <t xml:space="preserve">  2.2其他与交易相关的或有项目</t>
  </si>
  <si>
    <t>36</t>
  </si>
  <si>
    <t xml:space="preserve">    2.2.1风险权重为0%</t>
  </si>
  <si>
    <t>37</t>
  </si>
  <si>
    <t xml:space="preserve">    2.2.2风险权重为20%</t>
  </si>
  <si>
    <t>38</t>
  </si>
  <si>
    <t xml:space="preserve">    2.2.3风险权重为25%</t>
  </si>
  <si>
    <t>39</t>
  </si>
  <si>
    <t xml:space="preserve">    2.2.4风险权重为50%</t>
  </si>
  <si>
    <t>40</t>
  </si>
  <si>
    <t xml:space="preserve">    2.2.5风险权重为75%</t>
  </si>
  <si>
    <t>41</t>
  </si>
  <si>
    <t xml:space="preserve">    2.2.6风险权重为100%</t>
  </si>
  <si>
    <t>42</t>
  </si>
  <si>
    <t xml:space="preserve">    2.2.7风险权重为150%</t>
  </si>
  <si>
    <t>43</t>
  </si>
  <si>
    <t>3.与贸易相关的短期或有项目</t>
  </si>
  <si>
    <t>44</t>
  </si>
  <si>
    <t xml:space="preserve">  3.1一年以内的跟单信用证</t>
  </si>
  <si>
    <t>45</t>
  </si>
  <si>
    <t xml:space="preserve">    3.1.1风险权重为0%</t>
  </si>
  <si>
    <t>46</t>
  </si>
  <si>
    <t xml:space="preserve">    3.1.2风险权重为20%</t>
  </si>
  <si>
    <t>47</t>
  </si>
  <si>
    <t xml:space="preserve">    3.1.3风险权重为25%</t>
  </si>
  <si>
    <t>48</t>
  </si>
  <si>
    <t xml:space="preserve">    3.1.4风险权重为50%</t>
  </si>
  <si>
    <t>49</t>
  </si>
  <si>
    <t xml:space="preserve">    3.1.5风险权重为75%</t>
  </si>
  <si>
    <t>50</t>
  </si>
  <si>
    <t xml:space="preserve">    3.1.6风险权重为100%</t>
  </si>
  <si>
    <t>51</t>
  </si>
  <si>
    <t xml:space="preserve">    3.1.7风险权重为150%</t>
  </si>
  <si>
    <t>52</t>
  </si>
  <si>
    <t xml:space="preserve">  3.2其他与贸易相关的短期或有项目</t>
  </si>
  <si>
    <t>53</t>
  </si>
  <si>
    <t xml:space="preserve">    3.2.1风险权重为0%</t>
  </si>
  <si>
    <t>54</t>
  </si>
  <si>
    <t xml:space="preserve">    3.2.2风险权重为20%</t>
  </si>
  <si>
    <t>55</t>
  </si>
  <si>
    <t xml:space="preserve">    3.2.3风险权重为25%</t>
  </si>
  <si>
    <t>56</t>
  </si>
  <si>
    <t xml:space="preserve">    3.2.4风险权重为50%</t>
  </si>
  <si>
    <t>57</t>
  </si>
  <si>
    <t xml:space="preserve">    3.2.5风险权重为75%</t>
  </si>
  <si>
    <t>58</t>
  </si>
  <si>
    <t xml:space="preserve">    3.2.6风险权重为100%</t>
  </si>
  <si>
    <t>59</t>
  </si>
  <si>
    <t xml:space="preserve">    3.2.7风险权重为150%</t>
  </si>
  <si>
    <t>60</t>
  </si>
  <si>
    <t>4.承诺</t>
  </si>
  <si>
    <t>61</t>
  </si>
  <si>
    <t xml:space="preserve">  4.1可随时无条件撤销的贷款承诺</t>
  </si>
  <si>
    <t>62</t>
  </si>
  <si>
    <t xml:space="preserve">  4.2不可无条件撤销的贷款承诺</t>
  </si>
  <si>
    <t>63</t>
  </si>
  <si>
    <t xml:space="preserve">     4.2.1原始期限不超过1年的贷款承诺</t>
  </si>
  <si>
    <t>64</t>
  </si>
  <si>
    <t xml:space="preserve">       4.2.1.1风险权重为0%</t>
  </si>
  <si>
    <t>65</t>
  </si>
  <si>
    <t xml:space="preserve">       4.2.1.2风险权重为20%</t>
  </si>
  <si>
    <t>66</t>
  </si>
  <si>
    <t xml:space="preserve">       4.2.1.3风险权重为25%</t>
  </si>
  <si>
    <t>67</t>
  </si>
  <si>
    <t xml:space="preserve">       4.2.1.4风险权重为50%</t>
  </si>
  <si>
    <t>68</t>
  </si>
  <si>
    <t xml:space="preserve">       4.2.1.5风险权重为75%</t>
  </si>
  <si>
    <t>69</t>
  </si>
  <si>
    <t xml:space="preserve">       4.2.1.6风险权重为100%</t>
  </si>
  <si>
    <t>70</t>
  </si>
  <si>
    <t xml:space="preserve">       4.2.1.7风险权重为150%</t>
  </si>
  <si>
    <t>71</t>
  </si>
  <si>
    <t xml:space="preserve">     4.2.2原始期限超过1年的贷款承诺</t>
  </si>
  <si>
    <t>72</t>
  </si>
  <si>
    <t xml:space="preserve">       4.2.2.1风险权重为0%</t>
  </si>
  <si>
    <t>73</t>
  </si>
  <si>
    <t xml:space="preserve">       4.2.2.2风险权重为20%</t>
  </si>
  <si>
    <t>74</t>
  </si>
  <si>
    <t xml:space="preserve">       4.2.2.3风险权重为25%</t>
  </si>
  <si>
    <t>75</t>
  </si>
  <si>
    <t xml:space="preserve">       4.2.2.4风险权重为50%</t>
  </si>
  <si>
    <t>76</t>
  </si>
  <si>
    <t xml:space="preserve">       4.2.2.5风险权重为75%</t>
  </si>
  <si>
    <t>77</t>
  </si>
  <si>
    <t xml:space="preserve">       4.2.2.6风险权重为100%</t>
  </si>
  <si>
    <t>78</t>
  </si>
  <si>
    <t xml:space="preserve">       4.2.2.7风险权重为150%</t>
  </si>
  <si>
    <t>79</t>
  </si>
  <si>
    <t xml:space="preserve">  4.3未使用的信用卡授信额度</t>
  </si>
  <si>
    <t>80</t>
  </si>
  <si>
    <t xml:space="preserve">    4.3.1符合标准的未使用额度</t>
  </si>
  <si>
    <t>81</t>
  </si>
  <si>
    <t xml:space="preserve">       4.3.1.1风险权重为0%</t>
  </si>
  <si>
    <t>82</t>
  </si>
  <si>
    <t xml:space="preserve">       4.3.1.2风险权重为20%</t>
  </si>
  <si>
    <t>83</t>
  </si>
  <si>
    <t xml:space="preserve">       4.3.1.3风险权重为25%</t>
  </si>
  <si>
    <t>84</t>
  </si>
  <si>
    <t xml:space="preserve">       4.3.1.4风险权重为50%</t>
  </si>
  <si>
    <t>85</t>
  </si>
  <si>
    <t xml:space="preserve">       4.3.1.5风险权重为75%</t>
  </si>
  <si>
    <t>86</t>
  </si>
  <si>
    <t xml:space="preserve">       4.3.1.6风险权重为100%</t>
  </si>
  <si>
    <t>87</t>
  </si>
  <si>
    <t xml:space="preserve">       4.3.1.7风险权重为150%</t>
  </si>
  <si>
    <t>88</t>
  </si>
  <si>
    <t xml:space="preserve">    4.3.2其他信用卡授信额度</t>
  </si>
  <si>
    <t>89</t>
  </si>
  <si>
    <t xml:space="preserve">       4.3.2.1风险权重为0%</t>
  </si>
  <si>
    <t>90</t>
  </si>
  <si>
    <t xml:space="preserve">       4.3.2.2风险权重为20%</t>
  </si>
  <si>
    <t>91</t>
  </si>
  <si>
    <t xml:space="preserve">       4.3.2.3风险权重为25%</t>
  </si>
  <si>
    <t>92</t>
  </si>
  <si>
    <t xml:space="preserve">       4.3.2.4风险权重为50%</t>
  </si>
  <si>
    <t>93</t>
  </si>
  <si>
    <t xml:space="preserve">       4.3.2.5风险权重为75%</t>
  </si>
  <si>
    <t>94</t>
  </si>
  <si>
    <t xml:space="preserve">       4.3.2.6风险权重为100%</t>
  </si>
  <si>
    <t>95</t>
  </si>
  <si>
    <t xml:space="preserve">       4.3.2.7风险权重为150%</t>
  </si>
  <si>
    <t>96</t>
  </si>
  <si>
    <t xml:space="preserve">  4.4票据发行便利</t>
  </si>
  <si>
    <t>97</t>
  </si>
  <si>
    <t xml:space="preserve">    4.4.1风险权重为0%</t>
  </si>
  <si>
    <t>98</t>
  </si>
  <si>
    <t xml:space="preserve">    4.4.2风险权重为20%</t>
  </si>
  <si>
    <t>99</t>
  </si>
  <si>
    <t xml:space="preserve">    4.4.3风险权重为25%</t>
  </si>
  <si>
    <t>100</t>
  </si>
  <si>
    <t xml:space="preserve">    4.4.4风险权重为50%</t>
  </si>
  <si>
    <t>101</t>
  </si>
  <si>
    <t xml:space="preserve">    4.4.5风险权重为75%</t>
  </si>
  <si>
    <t>102</t>
  </si>
  <si>
    <t xml:space="preserve">    4.4.6风险权重为100%</t>
  </si>
  <si>
    <t>103</t>
  </si>
  <si>
    <t xml:space="preserve">    4.4.7风险权重为150%</t>
  </si>
  <si>
    <t>104</t>
  </si>
  <si>
    <t xml:space="preserve">  4.5循环认购便利</t>
  </si>
  <si>
    <t>105</t>
  </si>
  <si>
    <t xml:space="preserve">    4.5.1风险权重为0%</t>
  </si>
  <si>
    <t>106</t>
  </si>
  <si>
    <t xml:space="preserve">    4.5.2风险权重为20%</t>
  </si>
  <si>
    <t>107</t>
  </si>
  <si>
    <t xml:space="preserve">    4.5.3风险权重为25%</t>
  </si>
  <si>
    <t>108</t>
  </si>
  <si>
    <t xml:space="preserve">    4.5.4风险权重为50%</t>
  </si>
  <si>
    <t>109</t>
  </si>
  <si>
    <t xml:space="preserve">    4.5.5风险权重为75%</t>
  </si>
  <si>
    <t>110</t>
  </si>
  <si>
    <t xml:space="preserve">    4.5.6风险权重为100%</t>
  </si>
  <si>
    <t>111</t>
  </si>
  <si>
    <t xml:space="preserve">    4.5.7风险权重为150%</t>
  </si>
  <si>
    <t>112</t>
  </si>
  <si>
    <t xml:space="preserve">  4.6其他承诺</t>
  </si>
  <si>
    <t>113</t>
  </si>
  <si>
    <t xml:space="preserve">    4.6.1风险权重为0%</t>
  </si>
  <si>
    <t>114</t>
  </si>
  <si>
    <t xml:space="preserve">    4.6.2风险权重为20%</t>
  </si>
  <si>
    <t>115</t>
  </si>
  <si>
    <t xml:space="preserve">    4.6.3风险权重为25%</t>
  </si>
  <si>
    <t>116</t>
  </si>
  <si>
    <t xml:space="preserve">    4.6.4风险权重为50%</t>
  </si>
  <si>
    <t>117</t>
  </si>
  <si>
    <t xml:space="preserve">    4.6.5风险权重为75%</t>
  </si>
  <si>
    <t>118</t>
  </si>
  <si>
    <t xml:space="preserve">    4.6.6风险权重为100%</t>
  </si>
  <si>
    <t>119</t>
  </si>
  <si>
    <t xml:space="preserve">    4.6.7风险权重为150%</t>
  </si>
  <si>
    <t>120</t>
  </si>
  <si>
    <t>5.信用风险仍在银行的资产销售与购买协议</t>
  </si>
  <si>
    <t>121</t>
  </si>
  <si>
    <t xml:space="preserve">  5.1资产回购协议</t>
  </si>
  <si>
    <t>122</t>
  </si>
  <si>
    <t xml:space="preserve">    5.1.1风险权重为0%</t>
  </si>
  <si>
    <t>123</t>
  </si>
  <si>
    <t xml:space="preserve">    5.1.2风险权重为20%</t>
  </si>
  <si>
    <t>124</t>
  </si>
  <si>
    <t xml:space="preserve">    5.1.3风险权重为25%</t>
  </si>
  <si>
    <t>125</t>
  </si>
  <si>
    <t xml:space="preserve">    5.1.4风险权重为50%</t>
  </si>
  <si>
    <t>126</t>
  </si>
  <si>
    <t xml:space="preserve">    5.1.5风险权重为75%</t>
  </si>
  <si>
    <t>127</t>
  </si>
  <si>
    <t xml:space="preserve">    5.1.6风险权重为100%</t>
  </si>
  <si>
    <t>128</t>
  </si>
  <si>
    <t xml:space="preserve">    5.1.7风险权重为150%</t>
  </si>
  <si>
    <t>129</t>
  </si>
  <si>
    <t xml:space="preserve">    5.1.8风险权重为250%</t>
  </si>
  <si>
    <t>130</t>
  </si>
  <si>
    <t xml:space="preserve">    5.1.9风险权重为400%</t>
  </si>
  <si>
    <t>131</t>
  </si>
  <si>
    <t xml:space="preserve">    5.1.10风险权重为1250%</t>
  </si>
  <si>
    <t>132</t>
  </si>
  <si>
    <t xml:space="preserve">  5.2有追索权的资产销售</t>
  </si>
  <si>
    <t>133</t>
  </si>
  <si>
    <t xml:space="preserve">    5.2.1风险权重为0%</t>
  </si>
  <si>
    <t>134</t>
  </si>
  <si>
    <t xml:space="preserve">    5.2.2风险权重为20%</t>
  </si>
  <si>
    <t>135</t>
  </si>
  <si>
    <t xml:space="preserve">    5.2.3风险权重为25%</t>
  </si>
  <si>
    <t>136</t>
  </si>
  <si>
    <t xml:space="preserve">    5.2.4风险权重为50%</t>
  </si>
  <si>
    <t>137</t>
  </si>
  <si>
    <t xml:space="preserve">    5.2.5风险权重为75%</t>
  </si>
  <si>
    <t>138</t>
  </si>
  <si>
    <t xml:space="preserve">    5.2.6风险权重为100%</t>
  </si>
  <si>
    <t>139</t>
  </si>
  <si>
    <t xml:space="preserve">    5.2.7风险权重为150%</t>
  </si>
  <si>
    <t>140</t>
  </si>
  <si>
    <t xml:space="preserve">    5.2.8风险权重为250%</t>
  </si>
  <si>
    <t>141</t>
  </si>
  <si>
    <t xml:space="preserve">    5.2.9风险权重为400%</t>
  </si>
  <si>
    <t>142</t>
  </si>
  <si>
    <t xml:space="preserve">    5.2.10风险权重为1250%</t>
  </si>
  <si>
    <t>143</t>
  </si>
  <si>
    <t xml:space="preserve"> 6.远期资产购买</t>
  </si>
  <si>
    <t>144</t>
  </si>
  <si>
    <t xml:space="preserve">  6.1风险权重为0%</t>
  </si>
  <si>
    <t>145</t>
  </si>
  <si>
    <t xml:space="preserve">  6.2风险权重为20%</t>
  </si>
  <si>
    <t>146</t>
  </si>
  <si>
    <t xml:space="preserve">  6.3风险权重为25%</t>
  </si>
  <si>
    <t>147</t>
  </si>
  <si>
    <t xml:space="preserve">  6.4风险权重为50%</t>
  </si>
  <si>
    <t>148</t>
  </si>
  <si>
    <t xml:space="preserve">  6.5风险权重为75%</t>
  </si>
  <si>
    <t>149</t>
  </si>
  <si>
    <t xml:space="preserve">  6.6风险权重为100%</t>
  </si>
  <si>
    <t>150</t>
  </si>
  <si>
    <t xml:space="preserve">  6.7风险权重为150%</t>
  </si>
  <si>
    <t>151</t>
  </si>
  <si>
    <t xml:space="preserve">  6.8风险权重为250%</t>
  </si>
  <si>
    <t>152</t>
  </si>
  <si>
    <t xml:space="preserve">  6.9风险权重为400%</t>
  </si>
  <si>
    <t>153</t>
  </si>
  <si>
    <t xml:space="preserve">  6.10风险权重为1250%</t>
  </si>
  <si>
    <t>154</t>
  </si>
  <si>
    <t>7.远期定期存款</t>
  </si>
  <si>
    <t>155</t>
  </si>
  <si>
    <t xml:space="preserve">  7.1风险权重为0%</t>
  </si>
  <si>
    <t>156</t>
  </si>
  <si>
    <t xml:space="preserve">  7.2风险权重为20%</t>
  </si>
  <si>
    <t>157</t>
  </si>
  <si>
    <t xml:space="preserve">  7.3风险权重为25%</t>
  </si>
  <si>
    <t>158</t>
  </si>
  <si>
    <t xml:space="preserve">  7.4风险权重为50%</t>
  </si>
  <si>
    <t>159</t>
  </si>
  <si>
    <t xml:space="preserve">  7.5风险权重为75%</t>
  </si>
  <si>
    <t>160</t>
  </si>
  <si>
    <t xml:space="preserve">  7.6风险权重为100%</t>
  </si>
  <si>
    <t>161</t>
  </si>
  <si>
    <t xml:space="preserve">  7.7风险权重为150%</t>
  </si>
  <si>
    <t>162</t>
  </si>
  <si>
    <t>8.部分交款的股票及证券</t>
  </si>
  <si>
    <t>163</t>
  </si>
  <si>
    <t xml:space="preserve">  8.1风险权重为0%</t>
  </si>
  <si>
    <t>164</t>
  </si>
  <si>
    <t xml:space="preserve">  8.2风险权重为20%</t>
  </si>
  <si>
    <t>165</t>
  </si>
  <si>
    <t xml:space="preserve">  8.3风险权重为25%</t>
  </si>
  <si>
    <t>166</t>
  </si>
  <si>
    <t xml:space="preserve">  8.4风险权重为50%</t>
  </si>
  <si>
    <t>167</t>
  </si>
  <si>
    <t xml:space="preserve">  8.5风险权重为75%</t>
  </si>
  <si>
    <t>168</t>
  </si>
  <si>
    <t xml:space="preserve">  8.6风险权重为100%</t>
  </si>
  <si>
    <t>169</t>
  </si>
  <si>
    <t xml:space="preserve">  8.7风险权重为150%</t>
  </si>
  <si>
    <t>170</t>
  </si>
  <si>
    <t xml:space="preserve">  8.8风险权重为250%</t>
  </si>
  <si>
    <t>171</t>
  </si>
  <si>
    <t xml:space="preserve">  8.9风险权重为400%</t>
  </si>
  <si>
    <t>172</t>
  </si>
  <si>
    <t xml:space="preserve">  8.10风险权重为1250%</t>
  </si>
  <si>
    <t>173</t>
  </si>
  <si>
    <t>9.银行借出的证券或用作抵押物的证券</t>
  </si>
  <si>
    <t>174</t>
  </si>
  <si>
    <t xml:space="preserve">  9.1风险权重为0%</t>
  </si>
  <si>
    <t>175</t>
  </si>
  <si>
    <t xml:space="preserve">  9.2风险权重为20%</t>
  </si>
  <si>
    <t>176</t>
  </si>
  <si>
    <t xml:space="preserve">  9.3风险权重为25%</t>
  </si>
  <si>
    <t>177</t>
  </si>
  <si>
    <t xml:space="preserve">  9.4风险权重为50%</t>
  </si>
  <si>
    <t>178</t>
  </si>
  <si>
    <t xml:space="preserve">  9.5风险权重为75%</t>
  </si>
  <si>
    <t>179</t>
  </si>
  <si>
    <t xml:space="preserve">  9.6风险权重为100%</t>
  </si>
  <si>
    <t>180</t>
  </si>
  <si>
    <t xml:space="preserve">  9.7风险权重为150%</t>
  </si>
  <si>
    <t>181</t>
  </si>
  <si>
    <t xml:space="preserve">  9.8风险权重为250%</t>
  </si>
  <si>
    <t>182</t>
  </si>
  <si>
    <t xml:space="preserve">  9.9风险权重为400%</t>
  </si>
  <si>
    <t>183</t>
  </si>
  <si>
    <t xml:space="preserve">  9.10风险权重为1250%</t>
  </si>
  <si>
    <t>184</t>
  </si>
  <si>
    <t>10.其他表外项目</t>
  </si>
  <si>
    <t>185</t>
  </si>
  <si>
    <t xml:space="preserve">  10.1其中：一年期以上的跟单信用证</t>
  </si>
  <si>
    <t>186</t>
  </si>
  <si>
    <t xml:space="preserve">    10.1.1风险权重为0%</t>
  </si>
  <si>
    <t>187</t>
  </si>
  <si>
    <t xml:space="preserve">    10.1.2风险权重为20%</t>
  </si>
  <si>
    <t>188</t>
  </si>
  <si>
    <t xml:space="preserve">    10.1.3风险权重为25%</t>
  </si>
  <si>
    <t>189</t>
  </si>
  <si>
    <t xml:space="preserve">    10.1.4风险权重为50%</t>
  </si>
  <si>
    <t>190</t>
  </si>
  <si>
    <t xml:space="preserve">    10.1.5风险权重为75%</t>
  </si>
  <si>
    <t>191</t>
  </si>
  <si>
    <t xml:space="preserve">    10.1.6风险权重为100%</t>
  </si>
  <si>
    <t>192</t>
  </si>
  <si>
    <t xml:space="preserve">    10.1.7风险权重为150%</t>
  </si>
  <si>
    <t>193</t>
  </si>
  <si>
    <t xml:space="preserve">  10.2 其他</t>
  </si>
  <si>
    <t>194</t>
  </si>
  <si>
    <t xml:space="preserve">    10.2.1风险权重为0%</t>
  </si>
  <si>
    <t>195</t>
  </si>
  <si>
    <t xml:space="preserve">    10.2.2风险权重为20%</t>
  </si>
  <si>
    <t>196</t>
  </si>
  <si>
    <t xml:space="preserve">    10.2.3风险权重为25%</t>
  </si>
  <si>
    <t>197</t>
  </si>
  <si>
    <t xml:space="preserve">    10.2.4风险权重为50%</t>
  </si>
  <si>
    <t>198</t>
  </si>
  <si>
    <t xml:space="preserve">    10.2.5风险权重为75%</t>
  </si>
  <si>
    <t>199</t>
  </si>
  <si>
    <t xml:space="preserve">    10.2.6风险权重为100%</t>
  </si>
  <si>
    <t>200</t>
  </si>
  <si>
    <t xml:space="preserve">    10.2.7风险权重为150%</t>
  </si>
  <si>
    <t>201</t>
  </si>
  <si>
    <t xml:space="preserve">    10.2.8风险权重为250%</t>
  </si>
  <si>
    <t>202</t>
  </si>
  <si>
    <t xml:space="preserve">    10.2.9风险权重为400%</t>
  </si>
  <si>
    <t>203</t>
  </si>
  <si>
    <t xml:space="preserve">    10.2.10风险权重为1250%</t>
  </si>
  <si>
    <t>204</t>
  </si>
  <si>
    <t>11.资产证券化表外项目</t>
  </si>
  <si>
    <t>205</t>
  </si>
  <si>
    <t>12.表外信用风险加权资产合计</t>
  </si>
  <si>
    <t>填表人：</t>
  </si>
  <si>
    <t>复核人：</t>
  </si>
  <si>
    <t>负责人：</t>
  </si>
  <si>
    <t>版本号:161</t>
  </si>
  <si>
    <t>蓝色底为含公式区域</t>
  </si>
  <si>
    <t>无数据部分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</si>
</sst>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9" fontId="3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5"/>
  <sheetViews>
    <sheetView tabSelected="1" zoomScale="80" zoomScaleNormal="80" workbookViewId="0"/>
  </sheetViews>
  <sheetFormatPr defaultRowHeight="13.5"/>
  <cols>
    <col min="1" max="1" width="8.625" customWidth="1"/>
    <col min="2" max="2" width="21.625" customWidth="1"/>
    <col min="3" max="3" width="15.625" customWidth="1"/>
    <col min="4" max="4" width="13.625" customWidth="1"/>
    <col min="5" max="5" width="15.625" customWidth="1"/>
    <col min="6" max="6" width="17.625" customWidth="1"/>
    <col min="7" max="8" width="14.625" customWidth="1"/>
    <col min="9" max="9" width="13.625" customWidth="1"/>
  </cols>
  <sheetData>
    <row r="1" spans="1:9" ht="50.1" customHeight="1">
      <c r="A1" s="3" t="s">
        <v>0</v>
      </c>
      <c r="B1" s="2"/>
      <c r="C1" s="2"/>
      <c r="D1" s="2"/>
      <c r="E1" s="2"/>
      <c r="F1" s="2"/>
      <c r="G1" s="2"/>
      <c r="H1" s="2"/>
    </row>
    <row r="2" spans="1:9" ht="18.95" customHeight="1">
      <c r="A2" s="4" t="s">
        <v>1</v>
      </c>
      <c r="B2" s="4" t="s">
        <v>2</v>
      </c>
      <c r="C2" s="4" t="s">
        <v>3</v>
      </c>
      <c r="D2" s="4" t="s">
        <v>4</v>
      </c>
      <c r="I2" s="4" t="s">
        <v>5</v>
      </c>
    </row>
    <row r="3" spans="1:9" ht="18.95" customHeight="1">
      <c r="A3" s="5" t="s">
        <v>6</v>
      </c>
      <c r="B3" s="6"/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</row>
    <row r="4" spans="1:9" ht="18.95" customHeight="1">
      <c r="A4" s="6"/>
      <c r="B4" s="2"/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</row>
    <row r="5" spans="1:9" ht="18.95" customHeight="1">
      <c r="A5" s="6"/>
      <c r="B5" s="2"/>
      <c r="C5" s="6"/>
      <c r="D5" s="6"/>
      <c r="E5" s="6"/>
      <c r="F5" s="6"/>
      <c r="G5" s="6"/>
      <c r="H5" s="6"/>
      <c r="I5" s="6"/>
    </row>
    <row r="6" spans="1:9" ht="21.95" customHeight="1">
      <c r="A6" s="8" t="s">
        <v>21</v>
      </c>
      <c r="B6" s="10" t="s">
        <v>22</v>
      </c>
      <c r="C6" s="11">
        <f>C7+C15+C23</f>
        <v>63479.539999999994</v>
      </c>
      <c r="D6" s="7"/>
      <c r="E6" s="11">
        <f>E7+E15+E23</f>
        <v>63479.539999999994</v>
      </c>
      <c r="F6" s="11">
        <f>F7+F15+F23</f>
        <v>0</v>
      </c>
      <c r="G6" s="11">
        <f>G7+G15+G23</f>
        <v>63479.539999999994</v>
      </c>
      <c r="H6" s="7"/>
      <c r="I6" s="11">
        <f>I7+I15+I23</f>
        <v>28852.44</v>
      </c>
    </row>
    <row r="7" spans="1:9" ht="21.95" customHeight="1">
      <c r="A7" s="8" t="s">
        <v>23</v>
      </c>
      <c r="B7" s="10" t="s">
        <v>24</v>
      </c>
      <c r="C7" s="11">
        <f>C8+C9+C10+C11+C12+C13+C14</f>
        <v>63479.539999999994</v>
      </c>
      <c r="D7" s="7"/>
      <c r="E7" s="11">
        <f>E8+E9+E10+E11+E12+E13+E14</f>
        <v>63479.539999999994</v>
      </c>
      <c r="F7" s="11">
        <f>F8+F9+F10+F11+F12+F13+F14</f>
        <v>0</v>
      </c>
      <c r="G7" s="11">
        <f>G8+G9+G10+G11+G12+G13+G14</f>
        <v>63479.539999999994</v>
      </c>
      <c r="H7" s="7"/>
      <c r="I7" s="11">
        <f>I8+I9+I10+I11+I12+I13+I14</f>
        <v>28852.44</v>
      </c>
    </row>
    <row r="8" spans="1:9" ht="21.95" customHeight="1">
      <c r="A8" s="8" t="s">
        <v>25</v>
      </c>
      <c r="B8" s="10" t="s">
        <v>26</v>
      </c>
      <c r="C8" s="13">
        <v>34627.1</v>
      </c>
      <c r="D8" s="14">
        <f>(100)/100</f>
        <v>1</v>
      </c>
      <c r="E8" s="11">
        <f>C8*1</f>
        <v>34627.1</v>
      </c>
      <c r="F8" s="12">
        <v>0</v>
      </c>
      <c r="G8" s="11">
        <f>E8-F8</f>
        <v>34627.1</v>
      </c>
      <c r="H8" s="14">
        <f>(0)/100</f>
        <v>0</v>
      </c>
      <c r="I8" s="11">
        <f>G8*0</f>
        <v>0</v>
      </c>
    </row>
    <row r="9" spans="1:9" ht="21.95" customHeight="1">
      <c r="A9" s="8" t="s">
        <v>27</v>
      </c>
      <c r="B9" s="10" t="s">
        <v>28</v>
      </c>
      <c r="C9" s="12">
        <v>0</v>
      </c>
      <c r="D9" s="14">
        <f>(100)/100</f>
        <v>1</v>
      </c>
      <c r="E9" s="11">
        <f>C9*1</f>
        <v>0</v>
      </c>
      <c r="F9" s="12">
        <v>0</v>
      </c>
      <c r="G9" s="11">
        <f>E9-F9</f>
        <v>0</v>
      </c>
      <c r="H9" s="14">
        <f>(20)/100</f>
        <v>0.2</v>
      </c>
      <c r="I9" s="11">
        <f>G9*0.2</f>
        <v>0</v>
      </c>
    </row>
    <row r="10" spans="1:9" ht="21.95" customHeight="1">
      <c r="A10" s="8" t="s">
        <v>29</v>
      </c>
      <c r="B10" s="10" t="s">
        <v>30</v>
      </c>
      <c r="C10" s="12">
        <v>0</v>
      </c>
      <c r="D10" s="14">
        <f>(100)/100</f>
        <v>1</v>
      </c>
      <c r="E10" s="11">
        <f>C10*1</f>
        <v>0</v>
      </c>
      <c r="F10" s="12">
        <v>0</v>
      </c>
      <c r="G10" s="11">
        <f>E10-F10</f>
        <v>0</v>
      </c>
      <c r="H10" s="14">
        <f>(25)/100</f>
        <v>0.25</v>
      </c>
      <c r="I10" s="11">
        <f>G10*0.25</f>
        <v>0</v>
      </c>
    </row>
    <row r="11" spans="1:9" ht="21.95" customHeight="1">
      <c r="A11" s="8" t="s">
        <v>31</v>
      </c>
      <c r="B11" s="10" t="s">
        <v>32</v>
      </c>
      <c r="C11" s="12">
        <v>0</v>
      </c>
      <c r="D11" s="14">
        <f>(100)/100</f>
        <v>1</v>
      </c>
      <c r="E11" s="11">
        <f>C11*1</f>
        <v>0</v>
      </c>
      <c r="F11" s="12">
        <v>0</v>
      </c>
      <c r="G11" s="11">
        <f>E11-F11</f>
        <v>0</v>
      </c>
      <c r="H11" s="14">
        <f>(50)/100</f>
        <v>0.5</v>
      </c>
      <c r="I11" s="11">
        <f>G11*0.5</f>
        <v>0</v>
      </c>
    </row>
    <row r="12" spans="1:9" ht="21.95" customHeight="1">
      <c r="A12" s="8" t="s">
        <v>33</v>
      </c>
      <c r="B12" s="10" t="s">
        <v>34</v>
      </c>
      <c r="C12" s="12">
        <v>0</v>
      </c>
      <c r="D12" s="14">
        <f>(100)/100</f>
        <v>1</v>
      </c>
      <c r="E12" s="11">
        <f>C12*1</f>
        <v>0</v>
      </c>
      <c r="F12" s="12">
        <v>0</v>
      </c>
      <c r="G12" s="11">
        <f>E12-F12</f>
        <v>0</v>
      </c>
      <c r="H12" s="14">
        <f>(75)/100</f>
        <v>0.75</v>
      </c>
      <c r="I12" s="11">
        <f>G12*0.75</f>
        <v>0</v>
      </c>
    </row>
    <row r="13" spans="1:9" ht="21.95" customHeight="1">
      <c r="A13" s="8" t="s">
        <v>35</v>
      </c>
      <c r="B13" s="10" t="s">
        <v>36</v>
      </c>
      <c r="C13" s="13">
        <v>28852.44</v>
      </c>
      <c r="D13" s="14">
        <f>(100)/100</f>
        <v>1</v>
      </c>
      <c r="E13" s="11">
        <f>C13*1</f>
        <v>28852.44</v>
      </c>
      <c r="F13" s="12">
        <v>0</v>
      </c>
      <c r="G13" s="11">
        <f>E13-F13</f>
        <v>28852.44</v>
      </c>
      <c r="H13" s="14">
        <f>(100)/100</f>
        <v>1</v>
      </c>
      <c r="I13" s="11">
        <f>G13*1</f>
        <v>28852.44</v>
      </c>
    </row>
    <row r="14" spans="1:9" ht="21.95" customHeight="1">
      <c r="A14" s="8" t="s">
        <v>37</v>
      </c>
      <c r="B14" s="10" t="s">
        <v>38</v>
      </c>
      <c r="C14" s="12">
        <v>0</v>
      </c>
      <c r="D14" s="14">
        <f>(100)/100</f>
        <v>1</v>
      </c>
      <c r="E14" s="11">
        <f>C14*1</f>
        <v>0</v>
      </c>
      <c r="F14" s="12">
        <v>0</v>
      </c>
      <c r="G14" s="11">
        <f>E14-F14</f>
        <v>0</v>
      </c>
      <c r="H14" s="14">
        <f>(150)/100</f>
        <v>1.5</v>
      </c>
      <c r="I14" s="11">
        <f>G14*1.5</f>
        <v>0</v>
      </c>
    </row>
    <row r="15" spans="1:9" ht="21.95" customHeight="1">
      <c r="A15" s="8" t="s">
        <v>39</v>
      </c>
      <c r="B15" s="10" t="s">
        <v>40</v>
      </c>
      <c r="C15" s="11">
        <f>C16+C17+C18+C19+C20+C21+C22</f>
        <v>0</v>
      </c>
      <c r="D15" s="7"/>
      <c r="E15" s="11">
        <f>E16+E17+E18+E19+E20+E21+E22</f>
        <v>0</v>
      </c>
      <c r="F15" s="11">
        <f>F16+F17+F18+F19+F20+F21+F22</f>
        <v>0</v>
      </c>
      <c r="G15" s="11">
        <f>G16+G17+G18+G19+G20+G21+G22</f>
        <v>0</v>
      </c>
      <c r="H15" s="7"/>
      <c r="I15" s="11">
        <f>I16+I17+I18+I19+I20+I21+I22</f>
        <v>0</v>
      </c>
    </row>
    <row r="16" spans="1:9" ht="21.95" customHeight="1">
      <c r="A16" s="8" t="s">
        <v>41</v>
      </c>
      <c r="B16" s="10" t="s">
        <v>42</v>
      </c>
      <c r="C16" s="12">
        <v>0</v>
      </c>
      <c r="D16" s="14">
        <f>(100)/100</f>
        <v>1</v>
      </c>
      <c r="E16" s="11">
        <f>C16*1</f>
        <v>0</v>
      </c>
      <c r="F16" s="12">
        <v>0</v>
      </c>
      <c r="G16" s="11">
        <f>E16-F16</f>
        <v>0</v>
      </c>
      <c r="H16" s="14">
        <f>(0)/100</f>
        <v>0</v>
      </c>
      <c r="I16" s="11">
        <f>G16*0</f>
        <v>0</v>
      </c>
    </row>
    <row r="17" spans="1:9" ht="21.95" customHeight="1">
      <c r="A17" s="8" t="s">
        <v>43</v>
      </c>
      <c r="B17" s="10" t="s">
        <v>44</v>
      </c>
      <c r="C17" s="12">
        <v>0</v>
      </c>
      <c r="D17" s="14">
        <f>(100)/100</f>
        <v>1</v>
      </c>
      <c r="E17" s="11">
        <f>C17*1</f>
        <v>0</v>
      </c>
      <c r="F17" s="12">
        <v>0</v>
      </c>
      <c r="G17" s="11">
        <f>E17-F17</f>
        <v>0</v>
      </c>
      <c r="H17" s="14">
        <f>(20)/100</f>
        <v>0.2</v>
      </c>
      <c r="I17" s="11">
        <f>G17*0.2</f>
        <v>0</v>
      </c>
    </row>
    <row r="18" spans="1:9" ht="21.95" customHeight="1">
      <c r="A18" s="8" t="s">
        <v>45</v>
      </c>
      <c r="B18" s="10" t="s">
        <v>46</v>
      </c>
      <c r="C18" s="12">
        <v>0</v>
      </c>
      <c r="D18" s="14">
        <f>(100)/100</f>
        <v>1</v>
      </c>
      <c r="E18" s="11">
        <f>C18*1</f>
        <v>0</v>
      </c>
      <c r="F18" s="12">
        <v>0</v>
      </c>
      <c r="G18" s="11">
        <f>E18-F18</f>
        <v>0</v>
      </c>
      <c r="H18" s="14">
        <f>(25)/100</f>
        <v>0.25</v>
      </c>
      <c r="I18" s="11">
        <f>G18*0.25</f>
        <v>0</v>
      </c>
    </row>
    <row r="19" spans="1:9" ht="21.95" customHeight="1">
      <c r="A19" s="8" t="s">
        <v>47</v>
      </c>
      <c r="B19" s="10" t="s">
        <v>48</v>
      </c>
      <c r="C19" s="12">
        <v>0</v>
      </c>
      <c r="D19" s="14">
        <f>(100)/100</f>
        <v>1</v>
      </c>
      <c r="E19" s="11">
        <f>C19*1</f>
        <v>0</v>
      </c>
      <c r="F19" s="12">
        <v>0</v>
      </c>
      <c r="G19" s="11">
        <f>E19-F19</f>
        <v>0</v>
      </c>
      <c r="H19" s="14">
        <f>(50)/100</f>
        <v>0.5</v>
      </c>
      <c r="I19" s="11">
        <f>G19*0.5</f>
        <v>0</v>
      </c>
    </row>
    <row r="20" spans="1:9" ht="21.95" customHeight="1">
      <c r="A20" s="8" t="s">
        <v>49</v>
      </c>
      <c r="B20" s="10" t="s">
        <v>50</v>
      </c>
      <c r="C20" s="12">
        <v>0</v>
      </c>
      <c r="D20" s="14">
        <f>(100)/100</f>
        <v>1</v>
      </c>
      <c r="E20" s="11">
        <f>C20*1</f>
        <v>0</v>
      </c>
      <c r="F20" s="12">
        <v>0</v>
      </c>
      <c r="G20" s="11">
        <f>E20-F20</f>
        <v>0</v>
      </c>
      <c r="H20" s="14">
        <f>(75)/100</f>
        <v>0.75</v>
      </c>
      <c r="I20" s="11">
        <f>G20*0.75</f>
        <v>0</v>
      </c>
    </row>
    <row r="21" spans="1:9" ht="21.95" customHeight="1">
      <c r="A21" s="8" t="s">
        <v>51</v>
      </c>
      <c r="B21" s="10" t="s">
        <v>52</v>
      </c>
      <c r="C21" s="12">
        <v>0</v>
      </c>
      <c r="D21" s="14">
        <f>(100)/100</f>
        <v>1</v>
      </c>
      <c r="E21" s="11">
        <f>C21*1</f>
        <v>0</v>
      </c>
      <c r="F21" s="12">
        <v>0</v>
      </c>
      <c r="G21" s="11">
        <f>E21-F21</f>
        <v>0</v>
      </c>
      <c r="H21" s="14">
        <f>(100)/100</f>
        <v>1</v>
      </c>
      <c r="I21" s="11">
        <f>G21*1</f>
        <v>0</v>
      </c>
    </row>
    <row r="22" spans="1:9" ht="21.95" customHeight="1">
      <c r="A22" s="8" t="s">
        <v>53</v>
      </c>
      <c r="B22" s="10" t="s">
        <v>54</v>
      </c>
      <c r="C22" s="12">
        <v>0</v>
      </c>
      <c r="D22" s="14">
        <f>(100)/100</f>
        <v>1</v>
      </c>
      <c r="E22" s="11">
        <f>C22*1</f>
        <v>0</v>
      </c>
      <c r="F22" s="12">
        <v>0</v>
      </c>
      <c r="G22" s="11">
        <f>E22-F22</f>
        <v>0</v>
      </c>
      <c r="H22" s="14">
        <f>(150)/100</f>
        <v>1.5</v>
      </c>
      <c r="I22" s="11">
        <f>G22*1.5</f>
        <v>0</v>
      </c>
    </row>
    <row r="23" spans="1:9" ht="21.95" customHeight="1">
      <c r="A23" s="8" t="s">
        <v>55</v>
      </c>
      <c r="B23" s="10" t="s">
        <v>56</v>
      </c>
      <c r="C23" s="11">
        <f>C24+C25+C26+C27+C28+C29+C30</f>
        <v>0</v>
      </c>
      <c r="D23" s="7"/>
      <c r="E23" s="11">
        <f>E24+E25+E26+E27+E28+E29+E30</f>
        <v>0</v>
      </c>
      <c r="F23" s="11">
        <f>F24+F25+F26+F27+F28+F29+F30</f>
        <v>0</v>
      </c>
      <c r="G23" s="11">
        <f>G24+G25+G26+G27+G28+G29+G30</f>
        <v>0</v>
      </c>
      <c r="H23" s="7"/>
      <c r="I23" s="11">
        <f>I24+I25+I26+I27+I28+I29+I30</f>
        <v>0</v>
      </c>
    </row>
    <row r="24" spans="1:9" ht="21.95" customHeight="1">
      <c r="A24" s="8" t="s">
        <v>57</v>
      </c>
      <c r="B24" s="10" t="s">
        <v>58</v>
      </c>
      <c r="C24" s="12">
        <v>0</v>
      </c>
      <c r="D24" s="14">
        <f>(100)/100</f>
        <v>1</v>
      </c>
      <c r="E24" s="11">
        <f>C24*1</f>
        <v>0</v>
      </c>
      <c r="F24" s="12">
        <v>0</v>
      </c>
      <c r="G24" s="11">
        <f>E24-F24</f>
        <v>0</v>
      </c>
      <c r="H24" s="14">
        <f>(0)/100</f>
        <v>0</v>
      </c>
      <c r="I24" s="11">
        <f>G24*0</f>
        <v>0</v>
      </c>
    </row>
    <row r="25" spans="1:9" ht="21.95" customHeight="1">
      <c r="A25" s="8" t="s">
        <v>59</v>
      </c>
      <c r="B25" s="10" t="s">
        <v>60</v>
      </c>
      <c r="C25" s="12">
        <v>0</v>
      </c>
      <c r="D25" s="14">
        <f>(100)/100</f>
        <v>1</v>
      </c>
      <c r="E25" s="11">
        <f>C25*1</f>
        <v>0</v>
      </c>
      <c r="F25" s="12">
        <v>0</v>
      </c>
      <c r="G25" s="11">
        <f>E25-F25</f>
        <v>0</v>
      </c>
      <c r="H25" s="14">
        <f>(20)/100</f>
        <v>0.2</v>
      </c>
      <c r="I25" s="11">
        <f>G25*0.2</f>
        <v>0</v>
      </c>
    </row>
    <row r="26" spans="1:9" ht="21.95" customHeight="1">
      <c r="A26" s="8" t="s">
        <v>61</v>
      </c>
      <c r="B26" s="10" t="s">
        <v>62</v>
      </c>
      <c r="C26" s="12">
        <v>0</v>
      </c>
      <c r="D26" s="14">
        <f>(100)/100</f>
        <v>1</v>
      </c>
      <c r="E26" s="11">
        <f>C26*1</f>
        <v>0</v>
      </c>
      <c r="F26" s="12">
        <v>0</v>
      </c>
      <c r="G26" s="11">
        <f>E26-F26</f>
        <v>0</v>
      </c>
      <c r="H26" s="14">
        <f>(25)/100</f>
        <v>0.25</v>
      </c>
      <c r="I26" s="11">
        <f>G26*0.25</f>
        <v>0</v>
      </c>
    </row>
    <row r="27" spans="1:9" ht="21.95" customHeight="1">
      <c r="A27" s="8" t="s">
        <v>63</v>
      </c>
      <c r="B27" s="10" t="s">
        <v>64</v>
      </c>
      <c r="C27" s="12">
        <v>0</v>
      </c>
      <c r="D27" s="14">
        <f>(100)/100</f>
        <v>1</v>
      </c>
      <c r="E27" s="11">
        <f>C27*1</f>
        <v>0</v>
      </c>
      <c r="F27" s="12">
        <v>0</v>
      </c>
      <c r="G27" s="11">
        <f>E27-F27</f>
        <v>0</v>
      </c>
      <c r="H27" s="14">
        <f>(50)/100</f>
        <v>0.5</v>
      </c>
      <c r="I27" s="11">
        <f>G27*0.5</f>
        <v>0</v>
      </c>
    </row>
    <row r="28" spans="1:9" ht="21.95" customHeight="1">
      <c r="A28" s="8" t="s">
        <v>65</v>
      </c>
      <c r="B28" s="10" t="s">
        <v>66</v>
      </c>
      <c r="C28" s="12">
        <v>0</v>
      </c>
      <c r="D28" s="14">
        <f>(100)/100</f>
        <v>1</v>
      </c>
      <c r="E28" s="11">
        <f>C28*1</f>
        <v>0</v>
      </c>
      <c r="F28" s="12">
        <v>0</v>
      </c>
      <c r="G28" s="11">
        <f>E28-F28</f>
        <v>0</v>
      </c>
      <c r="H28" s="14">
        <f>(75)/100</f>
        <v>0.75</v>
      </c>
      <c r="I28" s="11">
        <f>G28*0.75</f>
        <v>0</v>
      </c>
    </row>
    <row r="29" spans="1:9" ht="21.95" customHeight="1">
      <c r="A29" s="8" t="s">
        <v>67</v>
      </c>
      <c r="B29" s="10" t="s">
        <v>68</v>
      </c>
      <c r="C29" s="12">
        <v>0</v>
      </c>
      <c r="D29" s="14">
        <f>(100)/100</f>
        <v>1</v>
      </c>
      <c r="E29" s="11">
        <f>C29*1</f>
        <v>0</v>
      </c>
      <c r="F29" s="12">
        <v>0</v>
      </c>
      <c r="G29" s="11">
        <f>E29-F29</f>
        <v>0</v>
      </c>
      <c r="H29" s="14">
        <f>(100)/100</f>
        <v>1</v>
      </c>
      <c r="I29" s="11">
        <f>G29*1</f>
        <v>0</v>
      </c>
    </row>
    <row r="30" spans="1:9" ht="21.95" customHeight="1">
      <c r="A30" s="8" t="s">
        <v>69</v>
      </c>
      <c r="B30" s="10" t="s">
        <v>70</v>
      </c>
      <c r="C30" s="12">
        <v>0</v>
      </c>
      <c r="D30" s="14">
        <f>(100)/100</f>
        <v>1</v>
      </c>
      <c r="E30" s="11">
        <f>C30*1</f>
        <v>0</v>
      </c>
      <c r="F30" s="12">
        <v>0</v>
      </c>
      <c r="G30" s="11">
        <f>E30-F30</f>
        <v>0</v>
      </c>
      <c r="H30" s="14">
        <f>(150)/100</f>
        <v>1.5</v>
      </c>
      <c r="I30" s="11">
        <f>G30*1.5</f>
        <v>0</v>
      </c>
    </row>
    <row r="31" spans="1:9" ht="21.95" customHeight="1">
      <c r="A31" s="8" t="s">
        <v>71</v>
      </c>
      <c r="B31" s="10" t="s">
        <v>72</v>
      </c>
      <c r="C31" s="11">
        <f>C32+C40</f>
        <v>50</v>
      </c>
      <c r="D31" s="7"/>
      <c r="E31" s="11">
        <f>E32+E40</f>
        <v>25</v>
      </c>
      <c r="F31" s="11">
        <f>F32+F40</f>
        <v>0</v>
      </c>
      <c r="G31" s="11">
        <f>G32+G40</f>
        <v>25</v>
      </c>
      <c r="H31" s="7"/>
      <c r="I31" s="11">
        <f>I32+I40</f>
        <v>0</v>
      </c>
    </row>
    <row r="32" spans="1:9" ht="21.95" customHeight="1">
      <c r="A32" s="8" t="s">
        <v>73</v>
      </c>
      <c r="B32" s="10" t="s">
        <v>74</v>
      </c>
      <c r="C32" s="11">
        <f>C33+C34+C35+C36+C37+C38+C39</f>
        <v>50</v>
      </c>
      <c r="D32" s="7"/>
      <c r="E32" s="11">
        <f>E33+E34+E35+E36+E37+E38+E39</f>
        <v>25</v>
      </c>
      <c r="F32" s="11">
        <f>F33+F34+F35+F36+F37+F38+F39</f>
        <v>0</v>
      </c>
      <c r="G32" s="11">
        <f>G33+G34+G35+G36+G37+G38+G39</f>
        <v>25</v>
      </c>
      <c r="H32" s="7"/>
      <c r="I32" s="11">
        <f>I33+I34+I35+I36+I37+I38+I39</f>
        <v>0</v>
      </c>
    </row>
    <row r="33" spans="1:9" ht="21.95" customHeight="1">
      <c r="A33" s="8" t="s">
        <v>75</v>
      </c>
      <c r="B33" s="10" t="s">
        <v>76</v>
      </c>
      <c r="C33" s="13">
        <v>50</v>
      </c>
      <c r="D33" s="14">
        <f>(50)/100</f>
        <v>0.5</v>
      </c>
      <c r="E33" s="11">
        <f>C33*0.5</f>
        <v>25</v>
      </c>
      <c r="F33" s="12">
        <v>0</v>
      </c>
      <c r="G33" s="11">
        <f>E33-F33</f>
        <v>25</v>
      </c>
      <c r="H33" s="14">
        <f>(0)/100</f>
        <v>0</v>
      </c>
      <c r="I33" s="11">
        <f>G33*0</f>
        <v>0</v>
      </c>
    </row>
    <row r="34" spans="1:9" ht="21.95" customHeight="1">
      <c r="A34" s="8" t="s">
        <v>77</v>
      </c>
      <c r="B34" s="10" t="s">
        <v>78</v>
      </c>
      <c r="C34" s="12">
        <v>0</v>
      </c>
      <c r="D34" s="14">
        <f>(50)/100</f>
        <v>0.5</v>
      </c>
      <c r="E34" s="11">
        <f>C34*0.5</f>
        <v>0</v>
      </c>
      <c r="F34" s="12">
        <v>0</v>
      </c>
      <c r="G34" s="11">
        <f>E34-F34</f>
        <v>0</v>
      </c>
      <c r="H34" s="14">
        <f>(20)/100</f>
        <v>0.2</v>
      </c>
      <c r="I34" s="11">
        <f>G34*0.2</f>
        <v>0</v>
      </c>
    </row>
    <row r="35" spans="1:9" ht="21.95" customHeight="1">
      <c r="A35" s="8" t="s">
        <v>79</v>
      </c>
      <c r="B35" s="10" t="s">
        <v>80</v>
      </c>
      <c r="C35" s="12">
        <v>0</v>
      </c>
      <c r="D35" s="14">
        <f>(50)/100</f>
        <v>0.5</v>
      </c>
      <c r="E35" s="11">
        <f>C35*0.5</f>
        <v>0</v>
      </c>
      <c r="F35" s="12">
        <v>0</v>
      </c>
      <c r="G35" s="11">
        <f>E35-F35</f>
        <v>0</v>
      </c>
      <c r="H35" s="14">
        <f>(25)/100</f>
        <v>0.25</v>
      </c>
      <c r="I35" s="11">
        <f>G35*0.25</f>
        <v>0</v>
      </c>
    </row>
    <row r="36" spans="1:9" ht="21.95" customHeight="1">
      <c r="A36" s="8" t="s">
        <v>81</v>
      </c>
      <c r="B36" s="10" t="s">
        <v>82</v>
      </c>
      <c r="C36" s="12">
        <v>0</v>
      </c>
      <c r="D36" s="14">
        <f>(50)/100</f>
        <v>0.5</v>
      </c>
      <c r="E36" s="11">
        <f>C36*0.5</f>
        <v>0</v>
      </c>
      <c r="F36" s="12">
        <v>0</v>
      </c>
      <c r="G36" s="11">
        <f>E36-F36</f>
        <v>0</v>
      </c>
      <c r="H36" s="14">
        <f>(50)/100</f>
        <v>0.5</v>
      </c>
      <c r="I36" s="11">
        <f>G36*0.5</f>
        <v>0</v>
      </c>
    </row>
    <row r="37" spans="1:9" ht="21.95" customHeight="1">
      <c r="A37" s="8" t="s">
        <v>83</v>
      </c>
      <c r="B37" s="10" t="s">
        <v>84</v>
      </c>
      <c r="C37" s="12">
        <v>0</v>
      </c>
      <c r="D37" s="14">
        <f>(50)/100</f>
        <v>0.5</v>
      </c>
      <c r="E37" s="11">
        <f>C37*0.5</f>
        <v>0</v>
      </c>
      <c r="F37" s="12">
        <v>0</v>
      </c>
      <c r="G37" s="11">
        <f>E37-F37</f>
        <v>0</v>
      </c>
      <c r="H37" s="14">
        <f>(75)/100</f>
        <v>0.75</v>
      </c>
      <c r="I37" s="11">
        <f>G37*0.75</f>
        <v>0</v>
      </c>
    </row>
    <row r="38" spans="1:9" ht="21.95" customHeight="1">
      <c r="A38" s="8" t="s">
        <v>85</v>
      </c>
      <c r="B38" s="10" t="s">
        <v>86</v>
      </c>
      <c r="C38" s="12">
        <v>0</v>
      </c>
      <c r="D38" s="14">
        <f>(50)/100</f>
        <v>0.5</v>
      </c>
      <c r="E38" s="11">
        <f>C38*0.5</f>
        <v>0</v>
      </c>
      <c r="F38" s="12">
        <v>0</v>
      </c>
      <c r="G38" s="11">
        <f>E38-F38</f>
        <v>0</v>
      </c>
      <c r="H38" s="14">
        <f>(100)/100</f>
        <v>1</v>
      </c>
      <c r="I38" s="11">
        <f>G38*1</f>
        <v>0</v>
      </c>
    </row>
    <row r="39" spans="1:9" ht="21.95" customHeight="1">
      <c r="A39" s="8" t="s">
        <v>87</v>
      </c>
      <c r="B39" s="10" t="s">
        <v>88</v>
      </c>
      <c r="C39" s="12">
        <v>0</v>
      </c>
      <c r="D39" s="14">
        <f>(50)/100</f>
        <v>0.5</v>
      </c>
      <c r="E39" s="11">
        <f>C39*0.5</f>
        <v>0</v>
      </c>
      <c r="F39" s="12">
        <v>0</v>
      </c>
      <c r="G39" s="11">
        <f>E39-F39</f>
        <v>0</v>
      </c>
      <c r="H39" s="14">
        <f>(150)/100</f>
        <v>1.5</v>
      </c>
      <c r="I39" s="11">
        <f>G39*1.5</f>
        <v>0</v>
      </c>
    </row>
    <row r="40" spans="1:9" ht="21.95" customHeight="1">
      <c r="A40" s="8" t="s">
        <v>89</v>
      </c>
      <c r="B40" s="10" t="s">
        <v>90</v>
      </c>
      <c r="C40" s="11">
        <f>C41+C42+C43+C44+C45+C46+C47</f>
        <v>0</v>
      </c>
      <c r="D40" s="7"/>
      <c r="E40" s="11">
        <f>E41+E42+E43+E44+E45+E46+E47</f>
        <v>0</v>
      </c>
      <c r="F40" s="11">
        <f>F41+F42+F43+F44+F45+F46+F47</f>
        <v>0</v>
      </c>
      <c r="G40" s="11">
        <f>G41+G42+G43+G44+G45+G46+G47</f>
        <v>0</v>
      </c>
      <c r="H40" s="7"/>
      <c r="I40" s="11">
        <f>I41+I42+I43+I44+I45+I46+I47</f>
        <v>0</v>
      </c>
    </row>
    <row r="41" spans="1:9" ht="21.95" customHeight="1">
      <c r="A41" s="8" t="s">
        <v>91</v>
      </c>
      <c r="B41" s="10" t="s">
        <v>92</v>
      </c>
      <c r="C41" s="12">
        <v>0</v>
      </c>
      <c r="D41" s="14">
        <f>(50)/100</f>
        <v>0.5</v>
      </c>
      <c r="E41" s="11">
        <f>C41*0.5</f>
        <v>0</v>
      </c>
      <c r="F41" s="12">
        <v>0</v>
      </c>
      <c r="G41" s="11">
        <f>E41-F41</f>
        <v>0</v>
      </c>
      <c r="H41" s="14">
        <f>(0)/100</f>
        <v>0</v>
      </c>
      <c r="I41" s="11">
        <f>G41*0</f>
        <v>0</v>
      </c>
    </row>
    <row r="42" spans="1:9" ht="21.95" customHeight="1">
      <c r="A42" s="8" t="s">
        <v>93</v>
      </c>
      <c r="B42" s="10" t="s">
        <v>94</v>
      </c>
      <c r="C42" s="12">
        <v>0</v>
      </c>
      <c r="D42" s="14">
        <f>(50)/100</f>
        <v>0.5</v>
      </c>
      <c r="E42" s="11">
        <f>C42*0.5</f>
        <v>0</v>
      </c>
      <c r="F42" s="12">
        <v>0</v>
      </c>
      <c r="G42" s="11">
        <f>E42-F42</f>
        <v>0</v>
      </c>
      <c r="H42" s="14">
        <f>(20)/100</f>
        <v>0.2</v>
      </c>
      <c r="I42" s="11">
        <f>G42*0.2</f>
        <v>0</v>
      </c>
    </row>
    <row r="43" spans="1:9" ht="21.95" customHeight="1">
      <c r="A43" s="8" t="s">
        <v>95</v>
      </c>
      <c r="B43" s="10" t="s">
        <v>96</v>
      </c>
      <c r="C43" s="12">
        <v>0</v>
      </c>
      <c r="D43" s="14">
        <f>(50)/100</f>
        <v>0.5</v>
      </c>
      <c r="E43" s="11">
        <f>C43*0.5</f>
        <v>0</v>
      </c>
      <c r="F43" s="12">
        <v>0</v>
      </c>
      <c r="G43" s="11">
        <f>E43-F43</f>
        <v>0</v>
      </c>
      <c r="H43" s="14">
        <f>(25)/100</f>
        <v>0.25</v>
      </c>
      <c r="I43" s="11">
        <f>G43*0.25</f>
        <v>0</v>
      </c>
    </row>
    <row r="44" spans="1:9" ht="21.95" customHeight="1">
      <c r="A44" s="8" t="s">
        <v>97</v>
      </c>
      <c r="B44" s="10" t="s">
        <v>98</v>
      </c>
      <c r="C44" s="12">
        <v>0</v>
      </c>
      <c r="D44" s="14">
        <f>(50)/100</f>
        <v>0.5</v>
      </c>
      <c r="E44" s="11">
        <f>C44*0.5</f>
        <v>0</v>
      </c>
      <c r="F44" s="12">
        <v>0</v>
      </c>
      <c r="G44" s="11">
        <f>E44-F44</f>
        <v>0</v>
      </c>
      <c r="H44" s="14">
        <f>(50)/100</f>
        <v>0.5</v>
      </c>
      <c r="I44" s="11">
        <f>G44*0.5</f>
        <v>0</v>
      </c>
    </row>
    <row r="45" spans="1:9" ht="21.95" customHeight="1">
      <c r="A45" s="8" t="s">
        <v>99</v>
      </c>
      <c r="B45" s="10" t="s">
        <v>100</v>
      </c>
      <c r="C45" s="12">
        <v>0</v>
      </c>
      <c r="D45" s="14">
        <f>(50)/100</f>
        <v>0.5</v>
      </c>
      <c r="E45" s="11">
        <f>C45*0.5</f>
        <v>0</v>
      </c>
      <c r="F45" s="12">
        <v>0</v>
      </c>
      <c r="G45" s="11">
        <f>E45-F45</f>
        <v>0</v>
      </c>
      <c r="H45" s="14">
        <f>(75)/100</f>
        <v>0.75</v>
      </c>
      <c r="I45" s="11">
        <f>G45*0.75</f>
        <v>0</v>
      </c>
    </row>
    <row r="46" spans="1:9" ht="21.95" customHeight="1">
      <c r="A46" s="8" t="s">
        <v>101</v>
      </c>
      <c r="B46" s="10" t="s">
        <v>102</v>
      </c>
      <c r="C46" s="12">
        <v>0</v>
      </c>
      <c r="D46" s="14">
        <f>(50)/100</f>
        <v>0.5</v>
      </c>
      <c r="E46" s="11">
        <f>C46*0.5</f>
        <v>0</v>
      </c>
      <c r="F46" s="12">
        <v>0</v>
      </c>
      <c r="G46" s="11">
        <f>E46-F46</f>
        <v>0</v>
      </c>
      <c r="H46" s="14">
        <f>(100)/100</f>
        <v>1</v>
      </c>
      <c r="I46" s="11">
        <f>G46*1</f>
        <v>0</v>
      </c>
    </row>
    <row r="47" spans="1:9" ht="21.95" customHeight="1">
      <c r="A47" s="8" t="s">
        <v>103</v>
      </c>
      <c r="B47" s="10" t="s">
        <v>104</v>
      </c>
      <c r="C47" s="12">
        <v>0</v>
      </c>
      <c r="D47" s="14">
        <f>(50)/100</f>
        <v>0.5</v>
      </c>
      <c r="E47" s="11">
        <f>C47*0.5</f>
        <v>0</v>
      </c>
      <c r="F47" s="12">
        <v>0</v>
      </c>
      <c r="G47" s="11">
        <f>E47-F47</f>
        <v>0</v>
      </c>
      <c r="H47" s="14">
        <f>(150)/100</f>
        <v>1.5</v>
      </c>
      <c r="I47" s="11">
        <f>G47*1.5</f>
        <v>0</v>
      </c>
    </row>
    <row r="48" spans="1:9" ht="21.95" customHeight="1">
      <c r="A48" s="8" t="s">
        <v>105</v>
      </c>
      <c r="B48" s="10" t="s">
        <v>106</v>
      </c>
      <c r="C48" s="11">
        <f>C49+C57</f>
        <v>0</v>
      </c>
      <c r="D48" s="7"/>
      <c r="E48" s="11">
        <f>E49+E57</f>
        <v>0</v>
      </c>
      <c r="F48" s="11">
        <f>F49+F57</f>
        <v>0</v>
      </c>
      <c r="G48" s="11">
        <f>G49+G57</f>
        <v>0</v>
      </c>
      <c r="H48" s="7"/>
      <c r="I48" s="11">
        <f>I49+I57</f>
        <v>0</v>
      </c>
    </row>
    <row r="49" spans="1:9" ht="21.95" customHeight="1">
      <c r="A49" s="8" t="s">
        <v>107</v>
      </c>
      <c r="B49" s="10" t="s">
        <v>108</v>
      </c>
      <c r="C49" s="11">
        <f>C50+C51+C52+C53+C54+C55+C56</f>
        <v>0</v>
      </c>
      <c r="D49" s="7"/>
      <c r="E49" s="11">
        <f>E50+E51+E52+E53+E54+E55+E56</f>
        <v>0</v>
      </c>
      <c r="F49" s="11">
        <f>F50+F51+F52+F53+F54+F55+F56</f>
        <v>0</v>
      </c>
      <c r="G49" s="11">
        <f>G50+G51+G52+G53+G54+G55+G56</f>
        <v>0</v>
      </c>
      <c r="H49" s="7"/>
      <c r="I49" s="11">
        <f>I50+I51+I52+I53+I54+I55+I56</f>
        <v>0</v>
      </c>
    </row>
    <row r="50" spans="1:9" ht="21.95" customHeight="1">
      <c r="A50" s="8" t="s">
        <v>109</v>
      </c>
      <c r="B50" s="10" t="s">
        <v>110</v>
      </c>
      <c r="C50" s="12">
        <v>0</v>
      </c>
      <c r="D50" s="14">
        <f>(20)/100</f>
        <v>0.2</v>
      </c>
      <c r="E50" s="11">
        <f>C50*0.2</f>
        <v>0</v>
      </c>
      <c r="F50" s="12">
        <v>0</v>
      </c>
      <c r="G50" s="11">
        <f>E50-F50</f>
        <v>0</v>
      </c>
      <c r="H50" s="14">
        <f>(0)/100</f>
        <v>0</v>
      </c>
      <c r="I50" s="11">
        <f>G50*0</f>
        <v>0</v>
      </c>
    </row>
    <row r="51" spans="1:9" ht="21.95" customHeight="1">
      <c r="A51" s="8" t="s">
        <v>111</v>
      </c>
      <c r="B51" s="10" t="s">
        <v>112</v>
      </c>
      <c r="C51" s="12">
        <v>0</v>
      </c>
      <c r="D51" s="14">
        <f>(20)/100</f>
        <v>0.2</v>
      </c>
      <c r="E51" s="11">
        <f>C51*0.2</f>
        <v>0</v>
      </c>
      <c r="F51" s="12">
        <v>0</v>
      </c>
      <c r="G51" s="11">
        <f>E51-F51</f>
        <v>0</v>
      </c>
      <c r="H51" s="14">
        <f>(20)/100</f>
        <v>0.2</v>
      </c>
      <c r="I51" s="11">
        <f>G51*0.2</f>
        <v>0</v>
      </c>
    </row>
    <row r="52" spans="1:9" ht="21.95" customHeight="1">
      <c r="A52" s="8" t="s">
        <v>113</v>
      </c>
      <c r="B52" s="10" t="s">
        <v>114</v>
      </c>
      <c r="C52" s="12">
        <v>0</v>
      </c>
      <c r="D52" s="14">
        <f>(20)/100</f>
        <v>0.2</v>
      </c>
      <c r="E52" s="11">
        <f>C52*0.2</f>
        <v>0</v>
      </c>
      <c r="F52" s="12">
        <v>0</v>
      </c>
      <c r="G52" s="11">
        <f>E52-F52</f>
        <v>0</v>
      </c>
      <c r="H52" s="14">
        <f>(25)/100</f>
        <v>0.25</v>
      </c>
      <c r="I52" s="11">
        <f>G52*0.25</f>
        <v>0</v>
      </c>
    </row>
    <row r="53" spans="1:9" ht="21.95" customHeight="1">
      <c r="A53" s="8" t="s">
        <v>115</v>
      </c>
      <c r="B53" s="10" t="s">
        <v>116</v>
      </c>
      <c r="C53" s="12">
        <v>0</v>
      </c>
      <c r="D53" s="14">
        <f>(20)/100</f>
        <v>0.2</v>
      </c>
      <c r="E53" s="11">
        <f>C53*0.2</f>
        <v>0</v>
      </c>
      <c r="F53" s="12">
        <v>0</v>
      </c>
      <c r="G53" s="11">
        <f>E53-F53</f>
        <v>0</v>
      </c>
      <c r="H53" s="14">
        <f>(50)/100</f>
        <v>0.5</v>
      </c>
      <c r="I53" s="11">
        <f>G53*0.5</f>
        <v>0</v>
      </c>
    </row>
    <row r="54" spans="1:9" ht="21.95" customHeight="1">
      <c r="A54" s="8" t="s">
        <v>117</v>
      </c>
      <c r="B54" s="10" t="s">
        <v>118</v>
      </c>
      <c r="C54" s="12">
        <v>0</v>
      </c>
      <c r="D54" s="14">
        <f>(20)/100</f>
        <v>0.2</v>
      </c>
      <c r="E54" s="11">
        <f>C54*0.2</f>
        <v>0</v>
      </c>
      <c r="F54" s="12">
        <v>0</v>
      </c>
      <c r="G54" s="11">
        <f>E54-F54</f>
        <v>0</v>
      </c>
      <c r="H54" s="14">
        <f>(75)/100</f>
        <v>0.75</v>
      </c>
      <c r="I54" s="11">
        <f>G54*0.75</f>
        <v>0</v>
      </c>
    </row>
    <row r="55" spans="1:9" ht="21.95" customHeight="1">
      <c r="A55" s="8" t="s">
        <v>119</v>
      </c>
      <c r="B55" s="10" t="s">
        <v>120</v>
      </c>
      <c r="C55" s="12">
        <v>0</v>
      </c>
      <c r="D55" s="14">
        <f>(20)/100</f>
        <v>0.2</v>
      </c>
      <c r="E55" s="11">
        <f>C55*0.2</f>
        <v>0</v>
      </c>
      <c r="F55" s="12">
        <v>0</v>
      </c>
      <c r="G55" s="11">
        <f>E55-F55</f>
        <v>0</v>
      </c>
      <c r="H55" s="14">
        <f>(100)/100</f>
        <v>1</v>
      </c>
      <c r="I55" s="11">
        <f>G55*1</f>
        <v>0</v>
      </c>
    </row>
    <row r="56" spans="1:9" ht="21.95" customHeight="1">
      <c r="A56" s="8" t="s">
        <v>121</v>
      </c>
      <c r="B56" s="10" t="s">
        <v>122</v>
      </c>
      <c r="C56" s="12">
        <v>0</v>
      </c>
      <c r="D56" s="14">
        <f>(20)/100</f>
        <v>0.2</v>
      </c>
      <c r="E56" s="11">
        <f>C56*0.2</f>
        <v>0</v>
      </c>
      <c r="F56" s="12">
        <v>0</v>
      </c>
      <c r="G56" s="11">
        <f>E56-F56</f>
        <v>0</v>
      </c>
      <c r="H56" s="14">
        <f>(150)/100</f>
        <v>1.5</v>
      </c>
      <c r="I56" s="11">
        <f>G56*1.5</f>
        <v>0</v>
      </c>
    </row>
    <row r="57" spans="1:9" ht="21.95" customHeight="1">
      <c r="A57" s="8" t="s">
        <v>123</v>
      </c>
      <c r="B57" s="10" t="s">
        <v>124</v>
      </c>
      <c r="C57" s="11">
        <f>C58+C59+C60+C61+C62+C63+C64</f>
        <v>0</v>
      </c>
      <c r="D57" s="7"/>
      <c r="E57" s="11">
        <f>E58+E59+E60+E61+E62+E63+E64</f>
        <v>0</v>
      </c>
      <c r="F57" s="11">
        <f>F58+F59+F60+F61+F62+F63+F64</f>
        <v>0</v>
      </c>
      <c r="G57" s="11">
        <f>G58+G59+G60+G61+G62+G63+G64</f>
        <v>0</v>
      </c>
      <c r="H57" s="7"/>
      <c r="I57" s="11">
        <f>I58+I59+I60+I61+I62+I63+I64</f>
        <v>0</v>
      </c>
    </row>
    <row r="58" spans="1:9" ht="21.95" customHeight="1">
      <c r="A58" s="8" t="s">
        <v>125</v>
      </c>
      <c r="B58" s="10" t="s">
        <v>126</v>
      </c>
      <c r="C58" s="12">
        <v>0</v>
      </c>
      <c r="D58" s="14">
        <f>(20)/100</f>
        <v>0.2</v>
      </c>
      <c r="E58" s="11">
        <f>C58*0.2</f>
        <v>0</v>
      </c>
      <c r="F58" s="12">
        <v>0</v>
      </c>
      <c r="G58" s="11">
        <f>E58-F58</f>
        <v>0</v>
      </c>
      <c r="H58" s="14">
        <f>(0)/100</f>
        <v>0</v>
      </c>
      <c r="I58" s="11">
        <f>G58*0</f>
        <v>0</v>
      </c>
    </row>
    <row r="59" spans="1:9" ht="21.95" customHeight="1">
      <c r="A59" s="8" t="s">
        <v>127</v>
      </c>
      <c r="B59" s="10" t="s">
        <v>128</v>
      </c>
      <c r="C59" s="12">
        <v>0</v>
      </c>
      <c r="D59" s="14">
        <f>(20)/100</f>
        <v>0.2</v>
      </c>
      <c r="E59" s="11">
        <f>C59*0.2</f>
        <v>0</v>
      </c>
      <c r="F59" s="12">
        <v>0</v>
      </c>
      <c r="G59" s="11">
        <f>E59-F59</f>
        <v>0</v>
      </c>
      <c r="H59" s="14">
        <f>(20)/100</f>
        <v>0.2</v>
      </c>
      <c r="I59" s="11">
        <f>G59*0.2</f>
        <v>0</v>
      </c>
    </row>
    <row r="60" spans="1:9" ht="21.95" customHeight="1">
      <c r="A60" s="8" t="s">
        <v>129</v>
      </c>
      <c r="B60" s="10" t="s">
        <v>130</v>
      </c>
      <c r="C60" s="12">
        <v>0</v>
      </c>
      <c r="D60" s="14">
        <f>(20)/100</f>
        <v>0.2</v>
      </c>
      <c r="E60" s="11">
        <f>C60*0.2</f>
        <v>0</v>
      </c>
      <c r="F60" s="12">
        <v>0</v>
      </c>
      <c r="G60" s="11">
        <f>E60-F60</f>
        <v>0</v>
      </c>
      <c r="H60" s="14">
        <f>(25)/100</f>
        <v>0.25</v>
      </c>
      <c r="I60" s="11">
        <f>G60*0.25</f>
        <v>0</v>
      </c>
    </row>
    <row r="61" spans="1:9" ht="21.95" customHeight="1">
      <c r="A61" s="8" t="s">
        <v>131</v>
      </c>
      <c r="B61" s="10" t="s">
        <v>132</v>
      </c>
      <c r="C61" s="12">
        <v>0</v>
      </c>
      <c r="D61" s="14">
        <f>(20)/100</f>
        <v>0.2</v>
      </c>
      <c r="E61" s="11">
        <f>C61*0.2</f>
        <v>0</v>
      </c>
      <c r="F61" s="12">
        <v>0</v>
      </c>
      <c r="G61" s="11">
        <f>E61-F61</f>
        <v>0</v>
      </c>
      <c r="H61" s="14">
        <f>(50)/100</f>
        <v>0.5</v>
      </c>
      <c r="I61" s="11">
        <f>G61*0.5</f>
        <v>0</v>
      </c>
    </row>
    <row r="62" spans="1:9" ht="21.95" customHeight="1">
      <c r="A62" s="8" t="s">
        <v>133</v>
      </c>
      <c r="B62" s="10" t="s">
        <v>134</v>
      </c>
      <c r="C62" s="12">
        <v>0</v>
      </c>
      <c r="D62" s="14">
        <f>(20)/100</f>
        <v>0.2</v>
      </c>
      <c r="E62" s="11">
        <f>C62*0.2</f>
        <v>0</v>
      </c>
      <c r="F62" s="12">
        <v>0</v>
      </c>
      <c r="G62" s="11">
        <f>E62-F62</f>
        <v>0</v>
      </c>
      <c r="H62" s="14">
        <f>(75)/100</f>
        <v>0.75</v>
      </c>
      <c r="I62" s="11">
        <f>G62*0.75</f>
        <v>0</v>
      </c>
    </row>
    <row r="63" spans="1:9" ht="21.95" customHeight="1">
      <c r="A63" s="8" t="s">
        <v>135</v>
      </c>
      <c r="B63" s="10" t="s">
        <v>136</v>
      </c>
      <c r="C63" s="12">
        <v>0</v>
      </c>
      <c r="D63" s="14">
        <f>(20)/100</f>
        <v>0.2</v>
      </c>
      <c r="E63" s="11">
        <f>C63*0.2</f>
        <v>0</v>
      </c>
      <c r="F63" s="12">
        <v>0</v>
      </c>
      <c r="G63" s="11">
        <f>E63-F63</f>
        <v>0</v>
      </c>
      <c r="H63" s="14">
        <f>(100)/100</f>
        <v>1</v>
      </c>
      <c r="I63" s="11">
        <f>G63*1</f>
        <v>0</v>
      </c>
    </row>
    <row r="64" spans="1:9" ht="21.95" customHeight="1">
      <c r="A64" s="8" t="s">
        <v>137</v>
      </c>
      <c r="B64" s="10" t="s">
        <v>138</v>
      </c>
      <c r="C64" s="12">
        <v>0</v>
      </c>
      <c r="D64" s="14">
        <f>(20)/100</f>
        <v>0.2</v>
      </c>
      <c r="E64" s="11">
        <f>C64*0.2</f>
        <v>0</v>
      </c>
      <c r="F64" s="12">
        <v>0</v>
      </c>
      <c r="G64" s="11">
        <f>E64-F64</f>
        <v>0</v>
      </c>
      <c r="H64" s="14">
        <f>(150)/100</f>
        <v>1.5</v>
      </c>
      <c r="I64" s="11">
        <f>G64*1.5</f>
        <v>0</v>
      </c>
    </row>
    <row r="65" spans="1:9" ht="21.95" customHeight="1">
      <c r="A65" s="8" t="s">
        <v>139</v>
      </c>
      <c r="B65" s="10" t="s">
        <v>140</v>
      </c>
      <c r="C65" s="11">
        <f>C66+C67+C84+C101+C109+C117</f>
        <v>7409.18</v>
      </c>
      <c r="D65" s="7"/>
      <c r="E65" s="11">
        <f>E66+E67+E84+E101+E109+E117</f>
        <v>3704.59</v>
      </c>
      <c r="F65" s="11">
        <f>F66+F67+F84+F101+F109+F117</f>
        <v>0</v>
      </c>
      <c r="G65" s="11">
        <f>G66+G67+G84+G101+G109+G117</f>
        <v>3704.59</v>
      </c>
      <c r="H65" s="7"/>
      <c r="I65" s="11">
        <f>I66+I67+I84+I101+I109+I117</f>
        <v>2778.4425000000001</v>
      </c>
    </row>
    <row r="66" spans="1:9" ht="21.95" customHeight="1">
      <c r="A66" s="8" t="s">
        <v>141</v>
      </c>
      <c r="B66" s="10" t="s">
        <v>142</v>
      </c>
      <c r="C66" s="12">
        <v>0</v>
      </c>
      <c r="D66" s="14">
        <f>(0)/100</f>
        <v>0</v>
      </c>
      <c r="E66" s="11">
        <f>C66*0</f>
        <v>0</v>
      </c>
      <c r="F66" s="12">
        <v>0</v>
      </c>
      <c r="G66" s="11">
        <f>E66-F66</f>
        <v>0</v>
      </c>
      <c r="H66" s="14">
        <f>(0)/100</f>
        <v>0</v>
      </c>
      <c r="I66" s="11">
        <f>G66*0</f>
        <v>0</v>
      </c>
    </row>
    <row r="67" spans="1:9" ht="21.95" customHeight="1">
      <c r="A67" s="8" t="s">
        <v>143</v>
      </c>
      <c r="B67" s="10" t="s">
        <v>144</v>
      </c>
      <c r="C67" s="11">
        <f>C68+C76</f>
        <v>0</v>
      </c>
      <c r="D67" s="7"/>
      <c r="E67" s="11">
        <f>E68+E76</f>
        <v>0</v>
      </c>
      <c r="F67" s="11">
        <f>F68+F76</f>
        <v>0</v>
      </c>
      <c r="G67" s="11">
        <f>G68+G76</f>
        <v>0</v>
      </c>
      <c r="H67" s="7"/>
      <c r="I67" s="11">
        <f>I68+I76</f>
        <v>0</v>
      </c>
    </row>
    <row r="68" spans="1:9" ht="21.95" customHeight="1">
      <c r="A68" s="8" t="s">
        <v>145</v>
      </c>
      <c r="B68" s="10" t="s">
        <v>146</v>
      </c>
      <c r="C68" s="11">
        <f>C69+C70+C71+C72+C73+C74+C75</f>
        <v>0</v>
      </c>
      <c r="D68" s="7"/>
      <c r="E68" s="11">
        <f>E69+E70+E71+E72+E73+E74+E75</f>
        <v>0</v>
      </c>
      <c r="F68" s="11">
        <f>F69+F70+F71+F72+F73+F74+F75</f>
        <v>0</v>
      </c>
      <c r="G68" s="11">
        <f>G69+G70+G71+G72+G73+G74+G75</f>
        <v>0</v>
      </c>
      <c r="H68" s="7"/>
      <c r="I68" s="11">
        <f>I69+I70+I71+I72+I73+I74+I75</f>
        <v>0</v>
      </c>
    </row>
    <row r="69" spans="1:9" ht="21.95" customHeight="1">
      <c r="A69" s="8" t="s">
        <v>147</v>
      </c>
      <c r="B69" s="10" t="s">
        <v>148</v>
      </c>
      <c r="C69" s="12">
        <v>0</v>
      </c>
      <c r="D69" s="14">
        <f>(20)/100</f>
        <v>0.2</v>
      </c>
      <c r="E69" s="11">
        <f>C69*0.2</f>
        <v>0</v>
      </c>
      <c r="F69" s="12">
        <v>0</v>
      </c>
      <c r="G69" s="11">
        <f>E69-F69</f>
        <v>0</v>
      </c>
      <c r="H69" s="14">
        <f>(0)/100</f>
        <v>0</v>
      </c>
      <c r="I69" s="11">
        <f>G69*0</f>
        <v>0</v>
      </c>
    </row>
    <row r="70" spans="1:9" ht="21.95" customHeight="1">
      <c r="A70" s="8" t="s">
        <v>149</v>
      </c>
      <c r="B70" s="10" t="s">
        <v>150</v>
      </c>
      <c r="C70" s="12">
        <v>0</v>
      </c>
      <c r="D70" s="14">
        <f>(20)/100</f>
        <v>0.2</v>
      </c>
      <c r="E70" s="11">
        <f>C70*0.2</f>
        <v>0</v>
      </c>
      <c r="F70" s="12">
        <v>0</v>
      </c>
      <c r="G70" s="11">
        <f>E70-F70</f>
        <v>0</v>
      </c>
      <c r="H70" s="14">
        <f>(20)/100</f>
        <v>0.2</v>
      </c>
      <c r="I70" s="11">
        <f>G70*0.2</f>
        <v>0</v>
      </c>
    </row>
    <row r="71" spans="1:9" ht="21.95" customHeight="1">
      <c r="A71" s="8" t="s">
        <v>151</v>
      </c>
      <c r="B71" s="10" t="s">
        <v>152</v>
      </c>
      <c r="C71" s="12">
        <v>0</v>
      </c>
      <c r="D71" s="14">
        <f>(20)/100</f>
        <v>0.2</v>
      </c>
      <c r="E71" s="11">
        <f>C71*0.2</f>
        <v>0</v>
      </c>
      <c r="F71" s="12">
        <v>0</v>
      </c>
      <c r="G71" s="11">
        <f>E71-F71</f>
        <v>0</v>
      </c>
      <c r="H71" s="14">
        <f>(25)/100</f>
        <v>0.25</v>
      </c>
      <c r="I71" s="11">
        <f>G71*0.25</f>
        <v>0</v>
      </c>
    </row>
    <row r="72" spans="1:9" ht="21.95" customHeight="1">
      <c r="A72" s="8" t="s">
        <v>153</v>
      </c>
      <c r="B72" s="10" t="s">
        <v>154</v>
      </c>
      <c r="C72" s="12">
        <v>0</v>
      </c>
      <c r="D72" s="14">
        <f>(20)/100</f>
        <v>0.2</v>
      </c>
      <c r="E72" s="11">
        <f>C72*0.2</f>
        <v>0</v>
      </c>
      <c r="F72" s="12">
        <v>0</v>
      </c>
      <c r="G72" s="11">
        <f>E72-F72</f>
        <v>0</v>
      </c>
      <c r="H72" s="14">
        <f>(50)/100</f>
        <v>0.5</v>
      </c>
      <c r="I72" s="11">
        <f>G72*0.5</f>
        <v>0</v>
      </c>
    </row>
    <row r="73" spans="1:9" ht="21.95" customHeight="1">
      <c r="A73" s="8" t="s">
        <v>155</v>
      </c>
      <c r="B73" s="10" t="s">
        <v>156</v>
      </c>
      <c r="C73" s="12">
        <v>0</v>
      </c>
      <c r="D73" s="14">
        <f>(20)/100</f>
        <v>0.2</v>
      </c>
      <c r="E73" s="11">
        <f>C73*0.2</f>
        <v>0</v>
      </c>
      <c r="F73" s="12">
        <v>0</v>
      </c>
      <c r="G73" s="11">
        <f>E73-F73</f>
        <v>0</v>
      </c>
      <c r="H73" s="14">
        <f>(75)/100</f>
        <v>0.75</v>
      </c>
      <c r="I73" s="11">
        <f>G73*0.75</f>
        <v>0</v>
      </c>
    </row>
    <row r="74" spans="1:9" ht="21.95" customHeight="1">
      <c r="A74" s="8" t="s">
        <v>157</v>
      </c>
      <c r="B74" s="10" t="s">
        <v>158</v>
      </c>
      <c r="C74" s="12">
        <v>0</v>
      </c>
      <c r="D74" s="14">
        <f>(20)/100</f>
        <v>0.2</v>
      </c>
      <c r="E74" s="11">
        <f>C74*0.2</f>
        <v>0</v>
      </c>
      <c r="F74" s="12">
        <v>0</v>
      </c>
      <c r="G74" s="11">
        <f>E74-F74</f>
        <v>0</v>
      </c>
      <c r="H74" s="14">
        <f>(100)/100</f>
        <v>1</v>
      </c>
      <c r="I74" s="11">
        <f>G74*1</f>
        <v>0</v>
      </c>
    </row>
    <row r="75" spans="1:9" ht="21.95" customHeight="1">
      <c r="A75" s="8" t="s">
        <v>159</v>
      </c>
      <c r="B75" s="10" t="s">
        <v>160</v>
      </c>
      <c r="C75" s="12">
        <v>0</v>
      </c>
      <c r="D75" s="14">
        <f>(20)/100</f>
        <v>0.2</v>
      </c>
      <c r="E75" s="11">
        <f>C75*0.2</f>
        <v>0</v>
      </c>
      <c r="F75" s="12">
        <v>0</v>
      </c>
      <c r="G75" s="11">
        <f>E75-F75</f>
        <v>0</v>
      </c>
      <c r="H75" s="14">
        <f>(150)/100</f>
        <v>1.5</v>
      </c>
      <c r="I75" s="11">
        <f>G75*1.5</f>
        <v>0</v>
      </c>
    </row>
    <row r="76" spans="1:9" ht="21.95" customHeight="1">
      <c r="A76" s="8" t="s">
        <v>161</v>
      </c>
      <c r="B76" s="10" t="s">
        <v>162</v>
      </c>
      <c r="C76" s="11">
        <f>C77+C78+C79+C80+C81+C82+C83</f>
        <v>0</v>
      </c>
      <c r="D76" s="7"/>
      <c r="E76" s="11">
        <f>E77+E78+E79+E80+E81+E82+E83</f>
        <v>0</v>
      </c>
      <c r="F76" s="11">
        <f>F77+F78+F79+F80+F81+F82+F83</f>
        <v>0</v>
      </c>
      <c r="G76" s="11">
        <f>G77+G78+G79+G80+G81+G82+G83</f>
        <v>0</v>
      </c>
      <c r="H76" s="7"/>
      <c r="I76" s="11">
        <f>I77+I78+I79+I80+I81+I82+I83</f>
        <v>0</v>
      </c>
    </row>
    <row r="77" spans="1:9" ht="21.95" customHeight="1">
      <c r="A77" s="8" t="s">
        <v>163</v>
      </c>
      <c r="B77" s="10" t="s">
        <v>164</v>
      </c>
      <c r="C77" s="12">
        <v>0</v>
      </c>
      <c r="D77" s="15">
        <v>0</v>
      </c>
      <c r="E77" s="11">
        <f>C77*0</f>
        <v>0</v>
      </c>
      <c r="F77" s="12">
        <v>0</v>
      </c>
      <c r="G77" s="11">
        <f>E77-F77</f>
        <v>0</v>
      </c>
      <c r="H77" s="14">
        <f>(0)/100</f>
        <v>0</v>
      </c>
      <c r="I77" s="11">
        <f>G77*0</f>
        <v>0</v>
      </c>
    </row>
    <row r="78" spans="1:9" ht="21.95" customHeight="1">
      <c r="A78" s="8" t="s">
        <v>165</v>
      </c>
      <c r="B78" s="10" t="s">
        <v>166</v>
      </c>
      <c r="C78" s="12">
        <v>0</v>
      </c>
      <c r="D78" s="14">
        <f>(50)/100</f>
        <v>0.5</v>
      </c>
      <c r="E78" s="11">
        <f>C78*0.5</f>
        <v>0</v>
      </c>
      <c r="F78" s="12">
        <v>0</v>
      </c>
      <c r="G78" s="11">
        <f>E78-F78</f>
        <v>0</v>
      </c>
      <c r="H78" s="14">
        <f>(20)/100</f>
        <v>0.2</v>
      </c>
      <c r="I78" s="11">
        <f>G78*0.2</f>
        <v>0</v>
      </c>
    </row>
    <row r="79" spans="1:9" ht="21.95" customHeight="1">
      <c r="A79" s="8" t="s">
        <v>167</v>
      </c>
      <c r="B79" s="10" t="s">
        <v>168</v>
      </c>
      <c r="C79" s="12">
        <v>0</v>
      </c>
      <c r="D79" s="14">
        <f>(50)/100</f>
        <v>0.5</v>
      </c>
      <c r="E79" s="11">
        <f>C79*0.5</f>
        <v>0</v>
      </c>
      <c r="F79" s="12">
        <v>0</v>
      </c>
      <c r="G79" s="11">
        <f>E79-F79</f>
        <v>0</v>
      </c>
      <c r="H79" s="14">
        <f>(25)/100</f>
        <v>0.25</v>
      </c>
      <c r="I79" s="11">
        <f>G79*0.25</f>
        <v>0</v>
      </c>
    </row>
    <row r="80" spans="1:9" ht="21.95" customHeight="1">
      <c r="A80" s="8" t="s">
        <v>169</v>
      </c>
      <c r="B80" s="10" t="s">
        <v>170</v>
      </c>
      <c r="C80" s="12">
        <v>0</v>
      </c>
      <c r="D80" s="14">
        <f>(50)/100</f>
        <v>0.5</v>
      </c>
      <c r="E80" s="11">
        <f>C80*0.5</f>
        <v>0</v>
      </c>
      <c r="F80" s="12">
        <v>0</v>
      </c>
      <c r="G80" s="11">
        <f>E80-F80</f>
        <v>0</v>
      </c>
      <c r="H80" s="14">
        <f>(50)/100</f>
        <v>0.5</v>
      </c>
      <c r="I80" s="11">
        <f>G80*0.5</f>
        <v>0</v>
      </c>
    </row>
    <row r="81" spans="1:9" ht="21.95" customHeight="1">
      <c r="A81" s="8" t="s">
        <v>171</v>
      </c>
      <c r="B81" s="10" t="s">
        <v>172</v>
      </c>
      <c r="C81" s="12">
        <v>0</v>
      </c>
      <c r="D81" s="14">
        <f>(50)/100</f>
        <v>0.5</v>
      </c>
      <c r="E81" s="11">
        <f>C81*0.5</f>
        <v>0</v>
      </c>
      <c r="F81" s="12">
        <v>0</v>
      </c>
      <c r="G81" s="11">
        <f>E81-F81</f>
        <v>0</v>
      </c>
      <c r="H81" s="14">
        <f>(75)/100</f>
        <v>0.75</v>
      </c>
      <c r="I81" s="11">
        <f>G81*0.75</f>
        <v>0</v>
      </c>
    </row>
    <row r="82" spans="1:9" ht="21.95" customHeight="1">
      <c r="A82" s="8" t="s">
        <v>173</v>
      </c>
      <c r="B82" s="10" t="s">
        <v>174</v>
      </c>
      <c r="C82" s="12">
        <v>0</v>
      </c>
      <c r="D82" s="14">
        <f>(50)/100</f>
        <v>0.5</v>
      </c>
      <c r="E82" s="11">
        <f>C82*0.5</f>
        <v>0</v>
      </c>
      <c r="F82" s="12">
        <v>0</v>
      </c>
      <c r="G82" s="11">
        <f>E82-F82</f>
        <v>0</v>
      </c>
      <c r="H82" s="14">
        <f>(100)/100</f>
        <v>1</v>
      </c>
      <c r="I82" s="11">
        <f>G82*1</f>
        <v>0</v>
      </c>
    </row>
    <row r="83" spans="1:9" ht="21.95" customHeight="1">
      <c r="A83" s="8" t="s">
        <v>175</v>
      </c>
      <c r="B83" s="10" t="s">
        <v>176</v>
      </c>
      <c r="C83" s="12">
        <v>0</v>
      </c>
      <c r="D83" s="14">
        <f>(50)/100</f>
        <v>0.5</v>
      </c>
      <c r="E83" s="11">
        <f>C83*0.5</f>
        <v>0</v>
      </c>
      <c r="F83" s="12">
        <v>0</v>
      </c>
      <c r="G83" s="11">
        <f>E83-F83</f>
        <v>0</v>
      </c>
      <c r="H83" s="14">
        <f>(150)/100</f>
        <v>1.5</v>
      </c>
      <c r="I83" s="11">
        <f>G83*1.5</f>
        <v>0</v>
      </c>
    </row>
    <row r="84" spans="1:9" ht="21.95" customHeight="1">
      <c r="A84" s="8" t="s">
        <v>177</v>
      </c>
      <c r="B84" s="10" t="s">
        <v>178</v>
      </c>
      <c r="C84" s="11">
        <f>C85+C93</f>
        <v>7409.18</v>
      </c>
      <c r="D84" s="7"/>
      <c r="E84" s="11">
        <f>E85+E93</f>
        <v>3704.59</v>
      </c>
      <c r="F84" s="11">
        <f>F85+F93</f>
        <v>0</v>
      </c>
      <c r="G84" s="11">
        <f>G85+G93</f>
        <v>3704.59</v>
      </c>
      <c r="H84" s="7"/>
      <c r="I84" s="11">
        <f>I85+I93</f>
        <v>2778.4425000000001</v>
      </c>
    </row>
    <row r="85" spans="1:9" ht="21.95" customHeight="1">
      <c r="A85" s="8" t="s">
        <v>179</v>
      </c>
      <c r="B85" s="10" t="s">
        <v>180</v>
      </c>
      <c r="C85" s="11">
        <f>C86+C87+C88+C89+C90+C91+C92</f>
        <v>0</v>
      </c>
      <c r="D85" s="7"/>
      <c r="E85" s="11">
        <f>E86+E87+E88+E89+E90+E91+E92</f>
        <v>0</v>
      </c>
      <c r="F85" s="11">
        <f>F86+F87+F88+F89+F90+F91+F92</f>
        <v>0</v>
      </c>
      <c r="G85" s="11">
        <f>G86+G87+G88+G89+G90+G91+G92</f>
        <v>0</v>
      </c>
      <c r="H85" s="7"/>
      <c r="I85" s="11">
        <f>I86+I87+I88+I89+I90+I91+I92</f>
        <v>0</v>
      </c>
    </row>
    <row r="86" spans="1:9" ht="21.95" customHeight="1">
      <c r="A86" s="8" t="s">
        <v>181</v>
      </c>
      <c r="B86" s="10" t="s">
        <v>182</v>
      </c>
      <c r="C86" s="12">
        <v>0</v>
      </c>
      <c r="D86" s="14">
        <f>(20)/100</f>
        <v>0.2</v>
      </c>
      <c r="E86" s="11">
        <f>C86*0.2</f>
        <v>0</v>
      </c>
      <c r="F86" s="12">
        <v>0</v>
      </c>
      <c r="G86" s="11">
        <f>E86-F86</f>
        <v>0</v>
      </c>
      <c r="H86" s="14">
        <f>(0)/100</f>
        <v>0</v>
      </c>
      <c r="I86" s="11">
        <f>G86*0</f>
        <v>0</v>
      </c>
    </row>
    <row r="87" spans="1:9" ht="21.95" customHeight="1">
      <c r="A87" s="8" t="s">
        <v>183</v>
      </c>
      <c r="B87" s="10" t="s">
        <v>184</v>
      </c>
      <c r="C87" s="12">
        <v>0</v>
      </c>
      <c r="D87" s="14">
        <f>(20)/100</f>
        <v>0.2</v>
      </c>
      <c r="E87" s="11">
        <f>C87*0.2</f>
        <v>0</v>
      </c>
      <c r="F87" s="12">
        <v>0</v>
      </c>
      <c r="G87" s="11">
        <f>E87-F87</f>
        <v>0</v>
      </c>
      <c r="H87" s="14">
        <f>(20)/100</f>
        <v>0.2</v>
      </c>
      <c r="I87" s="11">
        <f>G87*0.2</f>
        <v>0</v>
      </c>
    </row>
    <row r="88" spans="1:9" ht="21.95" customHeight="1">
      <c r="A88" s="8" t="s">
        <v>185</v>
      </c>
      <c r="B88" s="10" t="s">
        <v>186</v>
      </c>
      <c r="C88" s="12">
        <v>0</v>
      </c>
      <c r="D88" s="14">
        <f>(20)/100</f>
        <v>0.2</v>
      </c>
      <c r="E88" s="11">
        <f>C88*0.2</f>
        <v>0</v>
      </c>
      <c r="F88" s="12">
        <v>0</v>
      </c>
      <c r="G88" s="11">
        <f>E88-F88</f>
        <v>0</v>
      </c>
      <c r="H88" s="14">
        <f>(25)/100</f>
        <v>0.25</v>
      </c>
      <c r="I88" s="11">
        <f>G88*0.25</f>
        <v>0</v>
      </c>
    </row>
    <row r="89" spans="1:9" ht="21.95" customHeight="1">
      <c r="A89" s="8" t="s">
        <v>187</v>
      </c>
      <c r="B89" s="10" t="s">
        <v>188</v>
      </c>
      <c r="C89" s="12">
        <v>0</v>
      </c>
      <c r="D89" s="14">
        <f>(20)/100</f>
        <v>0.2</v>
      </c>
      <c r="E89" s="11">
        <f>C89*0.2</f>
        <v>0</v>
      </c>
      <c r="F89" s="12">
        <v>0</v>
      </c>
      <c r="G89" s="11">
        <f>E89-F89</f>
        <v>0</v>
      </c>
      <c r="H89" s="14">
        <f>(50)/100</f>
        <v>0.5</v>
      </c>
      <c r="I89" s="11">
        <f>G89*0.5</f>
        <v>0</v>
      </c>
    </row>
    <row r="90" spans="1:9" ht="21.95" customHeight="1">
      <c r="A90" s="8" t="s">
        <v>189</v>
      </c>
      <c r="B90" s="10" t="s">
        <v>190</v>
      </c>
      <c r="C90" s="12">
        <v>0</v>
      </c>
      <c r="D90" s="14">
        <f>(20)/100</f>
        <v>0.2</v>
      </c>
      <c r="E90" s="11">
        <f>C90*0.2</f>
        <v>0</v>
      </c>
      <c r="F90" s="12">
        <v>0</v>
      </c>
      <c r="G90" s="11">
        <f>E90-F90</f>
        <v>0</v>
      </c>
      <c r="H90" s="14">
        <f>(75)/100</f>
        <v>0.75</v>
      </c>
      <c r="I90" s="11">
        <f>G90*0.75</f>
        <v>0</v>
      </c>
    </row>
    <row r="91" spans="1:9" ht="21.95" customHeight="1">
      <c r="A91" s="8" t="s">
        <v>191</v>
      </c>
      <c r="B91" s="10" t="s">
        <v>192</v>
      </c>
      <c r="C91" s="12">
        <v>0</v>
      </c>
      <c r="D91" s="14">
        <f>(20)/100</f>
        <v>0.2</v>
      </c>
      <c r="E91" s="11">
        <f>C91*0.2</f>
        <v>0</v>
      </c>
      <c r="F91" s="12">
        <v>0</v>
      </c>
      <c r="G91" s="11">
        <f>E91-F91</f>
        <v>0</v>
      </c>
      <c r="H91" s="14">
        <f>(100)/100</f>
        <v>1</v>
      </c>
      <c r="I91" s="11">
        <f>G91*1</f>
        <v>0</v>
      </c>
    </row>
    <row r="92" spans="1:9" ht="21.95" customHeight="1">
      <c r="A92" s="8" t="s">
        <v>193</v>
      </c>
      <c r="B92" s="10" t="s">
        <v>194</v>
      </c>
      <c r="C92" s="12">
        <v>0</v>
      </c>
      <c r="D92" s="14">
        <f>(20)/100</f>
        <v>0.2</v>
      </c>
      <c r="E92" s="11">
        <f>C92*0.2</f>
        <v>0</v>
      </c>
      <c r="F92" s="12">
        <v>0</v>
      </c>
      <c r="G92" s="11">
        <f>E92-F92</f>
        <v>0</v>
      </c>
      <c r="H92" s="14">
        <f>(150)/100</f>
        <v>1.5</v>
      </c>
      <c r="I92" s="11">
        <f>G92*1.5</f>
        <v>0</v>
      </c>
    </row>
    <row r="93" spans="1:9" ht="21.95" customHeight="1">
      <c r="A93" s="8" t="s">
        <v>195</v>
      </c>
      <c r="B93" s="10" t="s">
        <v>196</v>
      </c>
      <c r="C93" s="11">
        <f>C94+C95+C96+C97+C98+C99+C100</f>
        <v>7409.18</v>
      </c>
      <c r="D93" s="7"/>
      <c r="E93" s="11">
        <f>E94+E95+E96+E97+E98+E99+E100</f>
        <v>3704.59</v>
      </c>
      <c r="F93" s="11">
        <f>F94+F95+F96+F97+F98+F99+F100</f>
        <v>0</v>
      </c>
      <c r="G93" s="11">
        <f>G94+G95+G96+G97+G98+G99+G100</f>
        <v>3704.59</v>
      </c>
      <c r="H93" s="7"/>
      <c r="I93" s="11">
        <f>I94+I95+I96+I97+I98+I99+I100</f>
        <v>2778.4425000000001</v>
      </c>
    </row>
    <row r="94" spans="1:9" ht="21.95" customHeight="1">
      <c r="A94" s="8" t="s">
        <v>197</v>
      </c>
      <c r="B94" s="10" t="s">
        <v>198</v>
      </c>
      <c r="C94" s="12">
        <v>0</v>
      </c>
      <c r="D94" s="14">
        <f>(50)/100</f>
        <v>0.5</v>
      </c>
      <c r="E94" s="11">
        <f>C94*0.5</f>
        <v>0</v>
      </c>
      <c r="F94" s="12">
        <v>0</v>
      </c>
      <c r="G94" s="11">
        <f>E94-F94</f>
        <v>0</v>
      </c>
      <c r="H94" s="14">
        <f>(0)/100</f>
        <v>0</v>
      </c>
      <c r="I94" s="11">
        <f>G94*0</f>
        <v>0</v>
      </c>
    </row>
    <row r="95" spans="1:9" ht="21.95" customHeight="1">
      <c r="A95" s="8" t="s">
        <v>199</v>
      </c>
      <c r="B95" s="10" t="s">
        <v>200</v>
      </c>
      <c r="C95" s="12">
        <v>0</v>
      </c>
      <c r="D95" s="14">
        <f>(50)/100</f>
        <v>0.5</v>
      </c>
      <c r="E95" s="11">
        <f>C95*0.5</f>
        <v>0</v>
      </c>
      <c r="F95" s="12">
        <v>0</v>
      </c>
      <c r="G95" s="11">
        <f>E95-F95</f>
        <v>0</v>
      </c>
      <c r="H95" s="14">
        <f>(20)/100</f>
        <v>0.2</v>
      </c>
      <c r="I95" s="11">
        <f>G95*0.2</f>
        <v>0</v>
      </c>
    </row>
    <row r="96" spans="1:9" ht="21.95" customHeight="1">
      <c r="A96" s="8" t="s">
        <v>201</v>
      </c>
      <c r="B96" s="10" t="s">
        <v>202</v>
      </c>
      <c r="C96" s="12">
        <v>0</v>
      </c>
      <c r="D96" s="14">
        <f>(50)/100</f>
        <v>0.5</v>
      </c>
      <c r="E96" s="11">
        <f>C96*0.5</f>
        <v>0</v>
      </c>
      <c r="F96" s="12">
        <v>0</v>
      </c>
      <c r="G96" s="11">
        <f>E96-F96</f>
        <v>0</v>
      </c>
      <c r="H96" s="14">
        <f>(25)/100</f>
        <v>0.25</v>
      </c>
      <c r="I96" s="11">
        <f>G96*0.25</f>
        <v>0</v>
      </c>
    </row>
    <row r="97" spans="1:9" ht="21.95" customHeight="1">
      <c r="A97" s="8" t="s">
        <v>203</v>
      </c>
      <c r="B97" s="10" t="s">
        <v>204</v>
      </c>
      <c r="C97" s="12">
        <v>0</v>
      </c>
      <c r="D97" s="14">
        <f>(50)/100</f>
        <v>0.5</v>
      </c>
      <c r="E97" s="11">
        <f>C97*0.5</f>
        <v>0</v>
      </c>
      <c r="F97" s="12">
        <v>0</v>
      </c>
      <c r="G97" s="11">
        <f>E97-F97</f>
        <v>0</v>
      </c>
      <c r="H97" s="14">
        <f>(50)/100</f>
        <v>0.5</v>
      </c>
      <c r="I97" s="11">
        <f>G97*0.5</f>
        <v>0</v>
      </c>
    </row>
    <row r="98" spans="1:9" ht="21.95" customHeight="1">
      <c r="A98" s="8" t="s">
        <v>205</v>
      </c>
      <c r="B98" s="10" t="s">
        <v>206</v>
      </c>
      <c r="C98" s="13">
        <v>7409.18</v>
      </c>
      <c r="D98" s="14">
        <f>(50)/100</f>
        <v>0.5</v>
      </c>
      <c r="E98" s="11">
        <f>C98*0.5</f>
        <v>3704.59</v>
      </c>
      <c r="F98" s="12">
        <v>0</v>
      </c>
      <c r="G98" s="11">
        <f>E98-F98</f>
        <v>3704.59</v>
      </c>
      <c r="H98" s="14">
        <f>(75)/100</f>
        <v>0.75</v>
      </c>
      <c r="I98" s="11">
        <f>G98*0.75</f>
        <v>2778.4425000000001</v>
      </c>
    </row>
    <row r="99" spans="1:9" ht="21.95" customHeight="1">
      <c r="A99" s="8" t="s">
        <v>207</v>
      </c>
      <c r="B99" s="10" t="s">
        <v>208</v>
      </c>
      <c r="C99" s="12">
        <v>0</v>
      </c>
      <c r="D99" s="14">
        <f>(50)/100</f>
        <v>0.5</v>
      </c>
      <c r="E99" s="11">
        <f>C99*0.5</f>
        <v>0</v>
      </c>
      <c r="F99" s="12">
        <v>0</v>
      </c>
      <c r="G99" s="11">
        <f>E99-F99</f>
        <v>0</v>
      </c>
      <c r="H99" s="14">
        <f>(100)/100</f>
        <v>1</v>
      </c>
      <c r="I99" s="11">
        <f>G99*1</f>
        <v>0</v>
      </c>
    </row>
    <row r="100" spans="1:9" ht="21.95" customHeight="1">
      <c r="A100" s="8" t="s">
        <v>209</v>
      </c>
      <c r="B100" s="10" t="s">
        <v>210</v>
      </c>
      <c r="C100" s="12">
        <v>0</v>
      </c>
      <c r="D100" s="14">
        <f>(50)/100</f>
        <v>0.5</v>
      </c>
      <c r="E100" s="11">
        <f>C100*0.5</f>
        <v>0</v>
      </c>
      <c r="F100" s="12">
        <v>0</v>
      </c>
      <c r="G100" s="11">
        <f>E100-F100</f>
        <v>0</v>
      </c>
      <c r="H100" s="14">
        <f>(150)/100</f>
        <v>1.5</v>
      </c>
      <c r="I100" s="11">
        <f>G100*1.5</f>
        <v>0</v>
      </c>
    </row>
    <row r="101" spans="1:9" ht="21.95" customHeight="1">
      <c r="A101" s="8" t="s">
        <v>211</v>
      </c>
      <c r="B101" s="10" t="s">
        <v>212</v>
      </c>
      <c r="C101" s="11">
        <f>C102+C103+C104+C105+C106+C107+C108</f>
        <v>0</v>
      </c>
      <c r="D101" s="7"/>
      <c r="E101" s="11">
        <f>E102+E103+E104+E105+E106+E107+E108</f>
        <v>0</v>
      </c>
      <c r="F101" s="11">
        <f>F102+F103+F104+F105+F106+F107+F108</f>
        <v>0</v>
      </c>
      <c r="G101" s="11">
        <f>G102+G103+G104+G105+G106+G107+G108</f>
        <v>0</v>
      </c>
      <c r="H101" s="7"/>
      <c r="I101" s="11">
        <f>I102+I103+I104+I105+I106+I107+I108</f>
        <v>0</v>
      </c>
    </row>
    <row r="102" spans="1:9" ht="21.95" customHeight="1">
      <c r="A102" s="8" t="s">
        <v>213</v>
      </c>
      <c r="B102" s="10" t="s">
        <v>214</v>
      </c>
      <c r="C102" s="12">
        <v>0</v>
      </c>
      <c r="D102" s="14">
        <f>(50)/100</f>
        <v>0.5</v>
      </c>
      <c r="E102" s="11">
        <f>C102*0.5</f>
        <v>0</v>
      </c>
      <c r="F102" s="12">
        <v>0</v>
      </c>
      <c r="G102" s="11">
        <f>E102-F102</f>
        <v>0</v>
      </c>
      <c r="H102" s="14">
        <f>(0)/100</f>
        <v>0</v>
      </c>
      <c r="I102" s="11">
        <f>G102*0</f>
        <v>0</v>
      </c>
    </row>
    <row r="103" spans="1:9" ht="21.95" customHeight="1">
      <c r="A103" s="8" t="s">
        <v>215</v>
      </c>
      <c r="B103" s="10" t="s">
        <v>216</v>
      </c>
      <c r="C103" s="12">
        <v>0</v>
      </c>
      <c r="D103" s="14">
        <f>(50)/100</f>
        <v>0.5</v>
      </c>
      <c r="E103" s="11">
        <f>C103*0.5</f>
        <v>0</v>
      </c>
      <c r="F103" s="12">
        <v>0</v>
      </c>
      <c r="G103" s="11">
        <f>E103-F103</f>
        <v>0</v>
      </c>
      <c r="H103" s="14">
        <f>(20)/100</f>
        <v>0.2</v>
      </c>
      <c r="I103" s="11">
        <f>G103*0.2</f>
        <v>0</v>
      </c>
    </row>
    <row r="104" spans="1:9" ht="21.95" customHeight="1">
      <c r="A104" s="8" t="s">
        <v>217</v>
      </c>
      <c r="B104" s="10" t="s">
        <v>218</v>
      </c>
      <c r="C104" s="12">
        <v>0</v>
      </c>
      <c r="D104" s="14">
        <f>(50)/100</f>
        <v>0.5</v>
      </c>
      <c r="E104" s="11">
        <f>C104*0.5</f>
        <v>0</v>
      </c>
      <c r="F104" s="12">
        <v>0</v>
      </c>
      <c r="G104" s="11">
        <f>E104-F104</f>
        <v>0</v>
      </c>
      <c r="H104" s="14">
        <f>(25)/100</f>
        <v>0.25</v>
      </c>
      <c r="I104" s="11">
        <f>G104*0.25</f>
        <v>0</v>
      </c>
    </row>
    <row r="105" spans="1:9" ht="21.95" customHeight="1">
      <c r="A105" s="8" t="s">
        <v>219</v>
      </c>
      <c r="B105" s="10" t="s">
        <v>220</v>
      </c>
      <c r="C105" s="12">
        <v>0</v>
      </c>
      <c r="D105" s="14">
        <f>(50)/100</f>
        <v>0.5</v>
      </c>
      <c r="E105" s="11">
        <f>C105*0.5</f>
        <v>0</v>
      </c>
      <c r="F105" s="12">
        <v>0</v>
      </c>
      <c r="G105" s="11">
        <f>E105-F105</f>
        <v>0</v>
      </c>
      <c r="H105" s="14">
        <f>(50)/100</f>
        <v>0.5</v>
      </c>
      <c r="I105" s="11">
        <f>G105*0.5</f>
        <v>0</v>
      </c>
    </row>
    <row r="106" spans="1:9" ht="21.95" customHeight="1">
      <c r="A106" s="8" t="s">
        <v>221</v>
      </c>
      <c r="B106" s="10" t="s">
        <v>222</v>
      </c>
      <c r="C106" s="12">
        <v>0</v>
      </c>
      <c r="D106" s="14">
        <f>(50)/100</f>
        <v>0.5</v>
      </c>
      <c r="E106" s="11">
        <f>C106*0.5</f>
        <v>0</v>
      </c>
      <c r="F106" s="12">
        <v>0</v>
      </c>
      <c r="G106" s="11">
        <f>E106-F106</f>
        <v>0</v>
      </c>
      <c r="H106" s="14">
        <f>(75)/100</f>
        <v>0.75</v>
      </c>
      <c r="I106" s="11">
        <f>G106*0.75</f>
        <v>0</v>
      </c>
    </row>
    <row r="107" spans="1:9" ht="21.95" customHeight="1">
      <c r="A107" s="8" t="s">
        <v>223</v>
      </c>
      <c r="B107" s="10" t="s">
        <v>224</v>
      </c>
      <c r="C107" s="12">
        <v>0</v>
      </c>
      <c r="D107" s="14">
        <f>(50)/100</f>
        <v>0.5</v>
      </c>
      <c r="E107" s="11">
        <f>C107*0.5</f>
        <v>0</v>
      </c>
      <c r="F107" s="12">
        <v>0</v>
      </c>
      <c r="G107" s="11">
        <f>E107-F107</f>
        <v>0</v>
      </c>
      <c r="H107" s="14">
        <f>(100)/100</f>
        <v>1</v>
      </c>
      <c r="I107" s="11">
        <f>G107*1</f>
        <v>0</v>
      </c>
    </row>
    <row r="108" spans="1:9" ht="21.95" customHeight="1">
      <c r="A108" s="8" t="s">
        <v>225</v>
      </c>
      <c r="B108" s="10" t="s">
        <v>226</v>
      </c>
      <c r="C108" s="12">
        <v>0</v>
      </c>
      <c r="D108" s="14">
        <f>(50)/100</f>
        <v>0.5</v>
      </c>
      <c r="E108" s="11">
        <f>C108*0.5</f>
        <v>0</v>
      </c>
      <c r="F108" s="12">
        <v>0</v>
      </c>
      <c r="G108" s="11">
        <f>E108-F108</f>
        <v>0</v>
      </c>
      <c r="H108" s="14">
        <f>(150)/100</f>
        <v>1.5</v>
      </c>
      <c r="I108" s="11">
        <f>G108*1.5</f>
        <v>0</v>
      </c>
    </row>
    <row r="109" spans="1:9" ht="21.95" customHeight="1">
      <c r="A109" s="8" t="s">
        <v>227</v>
      </c>
      <c r="B109" s="10" t="s">
        <v>228</v>
      </c>
      <c r="C109" s="11">
        <f>C110+C111+C112+C113+C114+C115+C116</f>
        <v>0</v>
      </c>
      <c r="D109" s="7"/>
      <c r="E109" s="11">
        <f>E110+E111+E112+E113+E114+E115+E116</f>
        <v>0</v>
      </c>
      <c r="F109" s="11">
        <f>F110+F111+F112+F113+F114+F115+F116</f>
        <v>0</v>
      </c>
      <c r="G109" s="11">
        <f>G110+G111+G112+G113+G114+G115+G116</f>
        <v>0</v>
      </c>
      <c r="H109" s="7"/>
      <c r="I109" s="11">
        <f>I110+I111+I112+I113+I114+I115+I116</f>
        <v>0</v>
      </c>
    </row>
    <row r="110" spans="1:9" ht="21.95" customHeight="1">
      <c r="A110" s="8" t="s">
        <v>229</v>
      </c>
      <c r="B110" s="10" t="s">
        <v>230</v>
      </c>
      <c r="C110" s="12">
        <v>0</v>
      </c>
      <c r="D110" s="14">
        <f>(50)/100</f>
        <v>0.5</v>
      </c>
      <c r="E110" s="11">
        <f>C110*0.5</f>
        <v>0</v>
      </c>
      <c r="F110" s="12">
        <v>0</v>
      </c>
      <c r="G110" s="11">
        <f>E110-F110</f>
        <v>0</v>
      </c>
      <c r="H110" s="14">
        <f>(0)/100</f>
        <v>0</v>
      </c>
      <c r="I110" s="11">
        <f>G110*0</f>
        <v>0</v>
      </c>
    </row>
    <row r="111" spans="1:9" ht="21.95" customHeight="1">
      <c r="A111" s="8" t="s">
        <v>231</v>
      </c>
      <c r="B111" s="10" t="s">
        <v>232</v>
      </c>
      <c r="C111" s="12">
        <v>0</v>
      </c>
      <c r="D111" s="14">
        <f>(50)/100</f>
        <v>0.5</v>
      </c>
      <c r="E111" s="11">
        <f>C111*0.5</f>
        <v>0</v>
      </c>
      <c r="F111" s="12">
        <v>0</v>
      </c>
      <c r="G111" s="11">
        <f>E111-F111</f>
        <v>0</v>
      </c>
      <c r="H111" s="14">
        <f>(20)/100</f>
        <v>0.2</v>
      </c>
      <c r="I111" s="11">
        <f>G111*0.2</f>
        <v>0</v>
      </c>
    </row>
    <row r="112" spans="1:9" ht="21.95" customHeight="1">
      <c r="A112" s="8" t="s">
        <v>233</v>
      </c>
      <c r="B112" s="10" t="s">
        <v>234</v>
      </c>
      <c r="C112" s="12">
        <v>0</v>
      </c>
      <c r="D112" s="14">
        <f>(50)/100</f>
        <v>0.5</v>
      </c>
      <c r="E112" s="11">
        <f>C112*0.5</f>
        <v>0</v>
      </c>
      <c r="F112" s="12">
        <v>0</v>
      </c>
      <c r="G112" s="11">
        <f>E112-F112</f>
        <v>0</v>
      </c>
      <c r="H112" s="14">
        <f>(25)/100</f>
        <v>0.25</v>
      </c>
      <c r="I112" s="11">
        <f>G112*0.25</f>
        <v>0</v>
      </c>
    </row>
    <row r="113" spans="1:9" ht="21.95" customHeight="1">
      <c r="A113" s="8" t="s">
        <v>235</v>
      </c>
      <c r="B113" s="10" t="s">
        <v>236</v>
      </c>
      <c r="C113" s="12">
        <v>0</v>
      </c>
      <c r="D113" s="14">
        <f>(50)/100</f>
        <v>0.5</v>
      </c>
      <c r="E113" s="11">
        <f>C113*0.5</f>
        <v>0</v>
      </c>
      <c r="F113" s="12">
        <v>0</v>
      </c>
      <c r="G113" s="11">
        <f>E113-F113</f>
        <v>0</v>
      </c>
      <c r="H113" s="14">
        <f>(50)/100</f>
        <v>0.5</v>
      </c>
      <c r="I113" s="11">
        <f>G113*0.5</f>
        <v>0</v>
      </c>
    </row>
    <row r="114" spans="1:9" ht="21.95" customHeight="1">
      <c r="A114" s="8" t="s">
        <v>237</v>
      </c>
      <c r="B114" s="10" t="s">
        <v>238</v>
      </c>
      <c r="C114" s="12">
        <v>0</v>
      </c>
      <c r="D114" s="14">
        <f>(50)/100</f>
        <v>0.5</v>
      </c>
      <c r="E114" s="11">
        <f>C114*0.5</f>
        <v>0</v>
      </c>
      <c r="F114" s="12">
        <v>0</v>
      </c>
      <c r="G114" s="11">
        <f>E114-F114</f>
        <v>0</v>
      </c>
      <c r="H114" s="14">
        <f>(75)/100</f>
        <v>0.75</v>
      </c>
      <c r="I114" s="11">
        <f>G114*0.75</f>
        <v>0</v>
      </c>
    </row>
    <row r="115" spans="1:9" ht="21.95" customHeight="1">
      <c r="A115" s="8" t="s">
        <v>239</v>
      </c>
      <c r="B115" s="10" t="s">
        <v>240</v>
      </c>
      <c r="C115" s="12">
        <v>0</v>
      </c>
      <c r="D115" s="14">
        <f>(50)/100</f>
        <v>0.5</v>
      </c>
      <c r="E115" s="11">
        <f>C115*0.5</f>
        <v>0</v>
      </c>
      <c r="F115" s="12">
        <v>0</v>
      </c>
      <c r="G115" s="11">
        <f>E115-F115</f>
        <v>0</v>
      </c>
      <c r="H115" s="14">
        <f>(100)/100</f>
        <v>1</v>
      </c>
      <c r="I115" s="11">
        <f>G115*1</f>
        <v>0</v>
      </c>
    </row>
    <row r="116" spans="1:9" ht="21.95" customHeight="1">
      <c r="A116" s="8" t="s">
        <v>241</v>
      </c>
      <c r="B116" s="10" t="s">
        <v>242</v>
      </c>
      <c r="C116" s="12">
        <v>0</v>
      </c>
      <c r="D116" s="14">
        <f>(50)/100</f>
        <v>0.5</v>
      </c>
      <c r="E116" s="11">
        <f>C116*0.5</f>
        <v>0</v>
      </c>
      <c r="F116" s="12">
        <v>0</v>
      </c>
      <c r="G116" s="11">
        <f>E116-F116</f>
        <v>0</v>
      </c>
      <c r="H116" s="14">
        <f>(150)/100</f>
        <v>1.5</v>
      </c>
      <c r="I116" s="11">
        <f>G116*1.5</f>
        <v>0</v>
      </c>
    </row>
    <row r="117" spans="1:9" ht="21.95" customHeight="1">
      <c r="A117" s="8" t="s">
        <v>243</v>
      </c>
      <c r="B117" s="10" t="s">
        <v>244</v>
      </c>
      <c r="C117" s="11">
        <f>C118+C119+C120+C121+C122+C123+C124</f>
        <v>0</v>
      </c>
      <c r="D117" s="7"/>
      <c r="E117" s="11">
        <f>E118+E119+E120+E121+E122+E123+E124</f>
        <v>0</v>
      </c>
      <c r="F117" s="11">
        <f>F118+F119+F120+F121+F122+F123+F124</f>
        <v>0</v>
      </c>
      <c r="G117" s="11">
        <f>G118+G119+G120+G121+G122+G123+G124</f>
        <v>0</v>
      </c>
      <c r="H117" s="7"/>
      <c r="I117" s="11">
        <f>I118+I119+I120+I121+I122+I123+I124</f>
        <v>0</v>
      </c>
    </row>
    <row r="118" spans="1:9" ht="21.95" customHeight="1">
      <c r="A118" s="8" t="s">
        <v>245</v>
      </c>
      <c r="B118" s="10" t="s">
        <v>246</v>
      </c>
      <c r="C118" s="12">
        <v>0</v>
      </c>
      <c r="D118" s="14">
        <f>(50)/100</f>
        <v>0.5</v>
      </c>
      <c r="E118" s="11">
        <f>C118*0.5</f>
        <v>0</v>
      </c>
      <c r="F118" s="12">
        <v>0</v>
      </c>
      <c r="G118" s="11">
        <f>E118-F118</f>
        <v>0</v>
      </c>
      <c r="H118" s="14">
        <f>(0)/100</f>
        <v>0</v>
      </c>
      <c r="I118" s="11">
        <f>G118*0</f>
        <v>0</v>
      </c>
    </row>
    <row r="119" spans="1:9" ht="21.95" customHeight="1">
      <c r="A119" s="8" t="s">
        <v>247</v>
      </c>
      <c r="B119" s="10" t="s">
        <v>248</v>
      </c>
      <c r="C119" s="12">
        <v>0</v>
      </c>
      <c r="D119" s="14">
        <f>(50)/100</f>
        <v>0.5</v>
      </c>
      <c r="E119" s="11">
        <f>C119*0.5</f>
        <v>0</v>
      </c>
      <c r="F119" s="12">
        <v>0</v>
      </c>
      <c r="G119" s="11">
        <f>E119-F119</f>
        <v>0</v>
      </c>
      <c r="H119" s="14">
        <f>(20)/100</f>
        <v>0.2</v>
      </c>
      <c r="I119" s="11">
        <f>G119*0.2</f>
        <v>0</v>
      </c>
    </row>
    <row r="120" spans="1:9" ht="21.95" customHeight="1">
      <c r="A120" s="8" t="s">
        <v>249</v>
      </c>
      <c r="B120" s="10" t="s">
        <v>250</v>
      </c>
      <c r="C120" s="12">
        <v>0</v>
      </c>
      <c r="D120" s="14">
        <f>(50)/100</f>
        <v>0.5</v>
      </c>
      <c r="E120" s="11">
        <f>C120*0.5</f>
        <v>0</v>
      </c>
      <c r="F120" s="12">
        <v>0</v>
      </c>
      <c r="G120" s="11">
        <f>E120-F120</f>
        <v>0</v>
      </c>
      <c r="H120" s="14">
        <f>(25)/100</f>
        <v>0.25</v>
      </c>
      <c r="I120" s="11">
        <f>G120*0.25</f>
        <v>0</v>
      </c>
    </row>
    <row r="121" spans="1:9" ht="21.95" customHeight="1">
      <c r="A121" s="8" t="s">
        <v>251</v>
      </c>
      <c r="B121" s="10" t="s">
        <v>252</v>
      </c>
      <c r="C121" s="12">
        <v>0</v>
      </c>
      <c r="D121" s="14">
        <f>(50)/100</f>
        <v>0.5</v>
      </c>
      <c r="E121" s="11">
        <f>C121*0.5</f>
        <v>0</v>
      </c>
      <c r="F121" s="12">
        <v>0</v>
      </c>
      <c r="G121" s="11">
        <f>E121-F121</f>
        <v>0</v>
      </c>
      <c r="H121" s="14">
        <f>(50)/100</f>
        <v>0.5</v>
      </c>
      <c r="I121" s="11">
        <f>G121*0.5</f>
        <v>0</v>
      </c>
    </row>
    <row r="122" spans="1:9" ht="21.95" customHeight="1">
      <c r="A122" s="8" t="s">
        <v>253</v>
      </c>
      <c r="B122" s="10" t="s">
        <v>254</v>
      </c>
      <c r="C122" s="12">
        <v>0</v>
      </c>
      <c r="D122" s="14">
        <f>(50)/100</f>
        <v>0.5</v>
      </c>
      <c r="E122" s="11">
        <f>C122*0.5</f>
        <v>0</v>
      </c>
      <c r="F122" s="12">
        <v>0</v>
      </c>
      <c r="G122" s="11">
        <f>E122-F122</f>
        <v>0</v>
      </c>
      <c r="H122" s="14">
        <f>(75)/100</f>
        <v>0.75</v>
      </c>
      <c r="I122" s="11">
        <f>G122*0.75</f>
        <v>0</v>
      </c>
    </row>
    <row r="123" spans="1:9" ht="21.95" customHeight="1">
      <c r="A123" s="8" t="s">
        <v>255</v>
      </c>
      <c r="B123" s="10" t="s">
        <v>256</v>
      </c>
      <c r="C123" s="12">
        <v>0</v>
      </c>
      <c r="D123" s="14">
        <f>(50)/100</f>
        <v>0.5</v>
      </c>
      <c r="E123" s="11">
        <f>C123*0.5</f>
        <v>0</v>
      </c>
      <c r="F123" s="12">
        <v>0</v>
      </c>
      <c r="G123" s="11">
        <f>E123-F123</f>
        <v>0</v>
      </c>
      <c r="H123" s="14">
        <f>(100)/100</f>
        <v>1</v>
      </c>
      <c r="I123" s="11">
        <f>G123*1</f>
        <v>0</v>
      </c>
    </row>
    <row r="124" spans="1:9" ht="21.95" customHeight="1">
      <c r="A124" s="8" t="s">
        <v>257</v>
      </c>
      <c r="B124" s="10" t="s">
        <v>258</v>
      </c>
      <c r="C124" s="12">
        <v>0</v>
      </c>
      <c r="D124" s="14">
        <f>(50)/100</f>
        <v>0.5</v>
      </c>
      <c r="E124" s="11">
        <f>C124*0.5</f>
        <v>0</v>
      </c>
      <c r="F124" s="12">
        <v>0</v>
      </c>
      <c r="G124" s="11">
        <f>E124-F124</f>
        <v>0</v>
      </c>
      <c r="H124" s="14">
        <f>(150)/100</f>
        <v>1.5</v>
      </c>
      <c r="I124" s="11">
        <f>G124*1.5</f>
        <v>0</v>
      </c>
    </row>
    <row r="125" spans="1:9" ht="21.95" customHeight="1">
      <c r="A125" s="8" t="s">
        <v>259</v>
      </c>
      <c r="B125" s="10" t="s">
        <v>260</v>
      </c>
      <c r="C125" s="11">
        <f>C126+C137</f>
        <v>0</v>
      </c>
      <c r="D125" s="7"/>
      <c r="E125" s="11">
        <f>E126+E137</f>
        <v>0</v>
      </c>
      <c r="F125" s="11">
        <f>F126+F137</f>
        <v>0</v>
      </c>
      <c r="G125" s="11">
        <f>G126+G137</f>
        <v>0</v>
      </c>
      <c r="H125" s="7"/>
      <c r="I125" s="11">
        <f>I126+I137</f>
        <v>0</v>
      </c>
    </row>
    <row r="126" spans="1:9" ht="21.95" customHeight="1">
      <c r="A126" s="8" t="s">
        <v>261</v>
      </c>
      <c r="B126" s="10" t="s">
        <v>262</v>
      </c>
      <c r="C126" s="11">
        <f>C127+C128+C129+C130+C131+C132+C133+C134+C135+C136</f>
        <v>0</v>
      </c>
      <c r="D126" s="7"/>
      <c r="E126" s="11">
        <f>E127+E128+E129+E130+E131+E132+E133+E134+E135+E136</f>
        <v>0</v>
      </c>
      <c r="F126" s="11">
        <f>F127+F128+F129+F130+F131+F132+F133+F134+F135+F136</f>
        <v>0</v>
      </c>
      <c r="G126" s="11">
        <f>G127+G128+G129+G130+G131+G132+G133+G134+G135+G136</f>
        <v>0</v>
      </c>
      <c r="H126" s="7"/>
      <c r="I126" s="11">
        <f>I127+I128+I129+I130+I131+I132+I133+I134+I135+I136</f>
        <v>0</v>
      </c>
    </row>
    <row r="127" spans="1:9" ht="21.95" customHeight="1">
      <c r="A127" s="8" t="s">
        <v>263</v>
      </c>
      <c r="B127" s="10" t="s">
        <v>264</v>
      </c>
      <c r="C127" s="12">
        <v>0</v>
      </c>
      <c r="D127" s="14">
        <f>(100)/100</f>
        <v>1</v>
      </c>
      <c r="E127" s="11">
        <f>C127*1</f>
        <v>0</v>
      </c>
      <c r="F127" s="12">
        <v>0</v>
      </c>
      <c r="G127" s="11">
        <f>E127-F127</f>
        <v>0</v>
      </c>
      <c r="H127" s="14">
        <f>(0)/100</f>
        <v>0</v>
      </c>
      <c r="I127" s="11">
        <f>G127*0</f>
        <v>0</v>
      </c>
    </row>
    <row r="128" spans="1:9" ht="21.95" customHeight="1">
      <c r="A128" s="8" t="s">
        <v>265</v>
      </c>
      <c r="B128" s="10" t="s">
        <v>266</v>
      </c>
      <c r="C128" s="12">
        <v>0</v>
      </c>
      <c r="D128" s="14">
        <f>(100)/100</f>
        <v>1</v>
      </c>
      <c r="E128" s="11">
        <f>C128*1</f>
        <v>0</v>
      </c>
      <c r="F128" s="12">
        <v>0</v>
      </c>
      <c r="G128" s="11">
        <f>E128-F128</f>
        <v>0</v>
      </c>
      <c r="H128" s="14">
        <f>(20)/100</f>
        <v>0.2</v>
      </c>
      <c r="I128" s="11">
        <f>G128*0.2</f>
        <v>0</v>
      </c>
    </row>
    <row r="129" spans="1:9" ht="21.95" customHeight="1">
      <c r="A129" s="8" t="s">
        <v>267</v>
      </c>
      <c r="B129" s="10" t="s">
        <v>268</v>
      </c>
      <c r="C129" s="12">
        <v>0</v>
      </c>
      <c r="D129" s="14">
        <f>(100)/100</f>
        <v>1</v>
      </c>
      <c r="E129" s="11">
        <f>C129*1</f>
        <v>0</v>
      </c>
      <c r="F129" s="12">
        <v>0</v>
      </c>
      <c r="G129" s="11">
        <f>E129-F129</f>
        <v>0</v>
      </c>
      <c r="H129" s="14">
        <f>(25)/100</f>
        <v>0.25</v>
      </c>
      <c r="I129" s="11">
        <f>G129*0.25</f>
        <v>0</v>
      </c>
    </row>
    <row r="130" spans="1:9" ht="21.95" customHeight="1">
      <c r="A130" s="8" t="s">
        <v>269</v>
      </c>
      <c r="B130" s="10" t="s">
        <v>270</v>
      </c>
      <c r="C130" s="12">
        <v>0</v>
      </c>
      <c r="D130" s="14">
        <f>(100)/100</f>
        <v>1</v>
      </c>
      <c r="E130" s="11">
        <f>C130*1</f>
        <v>0</v>
      </c>
      <c r="F130" s="12">
        <v>0</v>
      </c>
      <c r="G130" s="11">
        <f>E130-F130</f>
        <v>0</v>
      </c>
      <c r="H130" s="14">
        <f>(50)/100</f>
        <v>0.5</v>
      </c>
      <c r="I130" s="11">
        <f>G130*0.5</f>
        <v>0</v>
      </c>
    </row>
    <row r="131" spans="1:9" ht="21.95" customHeight="1">
      <c r="A131" s="8" t="s">
        <v>271</v>
      </c>
      <c r="B131" s="10" t="s">
        <v>272</v>
      </c>
      <c r="C131" s="12">
        <v>0</v>
      </c>
      <c r="D131" s="14">
        <f>(100)/100</f>
        <v>1</v>
      </c>
      <c r="E131" s="11">
        <f>C131*1</f>
        <v>0</v>
      </c>
      <c r="F131" s="12">
        <v>0</v>
      </c>
      <c r="G131" s="11">
        <f>E131-F131</f>
        <v>0</v>
      </c>
      <c r="H131" s="14">
        <f>(75)/100</f>
        <v>0.75</v>
      </c>
      <c r="I131" s="11">
        <f>G131*0.75</f>
        <v>0</v>
      </c>
    </row>
    <row r="132" spans="1:9" ht="21.95" customHeight="1">
      <c r="A132" s="8" t="s">
        <v>273</v>
      </c>
      <c r="B132" s="10" t="s">
        <v>274</v>
      </c>
      <c r="C132" s="12">
        <v>0</v>
      </c>
      <c r="D132" s="14">
        <f>(100)/100</f>
        <v>1</v>
      </c>
      <c r="E132" s="11">
        <f>C132*1</f>
        <v>0</v>
      </c>
      <c r="F132" s="12">
        <v>0</v>
      </c>
      <c r="G132" s="11">
        <f>E132-F132</f>
        <v>0</v>
      </c>
      <c r="H132" s="14">
        <f>(100)/100</f>
        <v>1</v>
      </c>
      <c r="I132" s="11">
        <f>G132*1</f>
        <v>0</v>
      </c>
    </row>
    <row r="133" spans="1:9" ht="21.95" customHeight="1">
      <c r="A133" s="8" t="s">
        <v>275</v>
      </c>
      <c r="B133" s="10" t="s">
        <v>276</v>
      </c>
      <c r="C133" s="12">
        <v>0</v>
      </c>
      <c r="D133" s="14">
        <f>(100)/100</f>
        <v>1</v>
      </c>
      <c r="E133" s="11">
        <f>C133*1</f>
        <v>0</v>
      </c>
      <c r="F133" s="12">
        <v>0</v>
      </c>
      <c r="G133" s="11">
        <f>E133-F133</f>
        <v>0</v>
      </c>
      <c r="H133" s="14">
        <f>(150)/100</f>
        <v>1.5</v>
      </c>
      <c r="I133" s="11">
        <f>G133*1.5</f>
        <v>0</v>
      </c>
    </row>
    <row r="134" spans="1:9" ht="21.95" customHeight="1">
      <c r="A134" s="8" t="s">
        <v>277</v>
      </c>
      <c r="B134" s="10" t="s">
        <v>278</v>
      </c>
      <c r="C134" s="12">
        <v>0</v>
      </c>
      <c r="D134" s="14">
        <f>(100)/100</f>
        <v>1</v>
      </c>
      <c r="E134" s="11">
        <f>C134*1</f>
        <v>0</v>
      </c>
      <c r="F134" s="12">
        <v>0</v>
      </c>
      <c r="G134" s="11">
        <f>E134-F134</f>
        <v>0</v>
      </c>
      <c r="H134" s="14">
        <f>(250)/100</f>
        <v>2.5</v>
      </c>
      <c r="I134" s="11">
        <f>G134*2.5</f>
        <v>0</v>
      </c>
    </row>
    <row r="135" spans="1:9" ht="21.95" customHeight="1">
      <c r="A135" s="8" t="s">
        <v>279</v>
      </c>
      <c r="B135" s="10" t="s">
        <v>280</v>
      </c>
      <c r="C135" s="12">
        <v>0</v>
      </c>
      <c r="D135" s="14">
        <f>(100)/100</f>
        <v>1</v>
      </c>
      <c r="E135" s="11">
        <f>C135*1</f>
        <v>0</v>
      </c>
      <c r="F135" s="12">
        <v>0</v>
      </c>
      <c r="G135" s="11">
        <f>E135-F135</f>
        <v>0</v>
      </c>
      <c r="H135" s="14">
        <f>(400)/100</f>
        <v>4</v>
      </c>
      <c r="I135" s="11">
        <f>G135*4</f>
        <v>0</v>
      </c>
    </row>
    <row r="136" spans="1:9" ht="21.95" customHeight="1">
      <c r="A136" s="8" t="s">
        <v>281</v>
      </c>
      <c r="B136" s="10" t="s">
        <v>282</v>
      </c>
      <c r="C136" s="12">
        <v>0</v>
      </c>
      <c r="D136" s="14">
        <f>(100)/100</f>
        <v>1</v>
      </c>
      <c r="E136" s="11">
        <f>C136*1</f>
        <v>0</v>
      </c>
      <c r="F136" s="12">
        <v>0</v>
      </c>
      <c r="G136" s="11">
        <f>E136-F136</f>
        <v>0</v>
      </c>
      <c r="H136" s="14">
        <f>(1250)/100</f>
        <v>12.5</v>
      </c>
      <c r="I136" s="11">
        <f>G136*12.5</f>
        <v>0</v>
      </c>
    </row>
    <row r="137" spans="1:9" ht="21.95" customHeight="1">
      <c r="A137" s="8" t="s">
        <v>283</v>
      </c>
      <c r="B137" s="10" t="s">
        <v>284</v>
      </c>
      <c r="C137" s="11">
        <f>C138+C139+C140+C141+C142+C143+C144+C145+C146+C147</f>
        <v>0</v>
      </c>
      <c r="D137" s="7"/>
      <c r="E137" s="11">
        <f>E138+E139+E140+E141+E142+E143+E144+E145+E146+E147</f>
        <v>0</v>
      </c>
      <c r="F137" s="11">
        <f>F138+F139+F140+F141+F142+F143+F144+F145+F146+F147</f>
        <v>0</v>
      </c>
      <c r="G137" s="11">
        <f>G138+G139+G140+G141+G142+G143+G144+G145+G146+G147</f>
        <v>0</v>
      </c>
      <c r="H137" s="7"/>
      <c r="I137" s="11">
        <f>I138+I139+I140+I141+I142+I143+I144+I145+I146+I147</f>
        <v>0</v>
      </c>
    </row>
    <row r="138" spans="1:9" ht="21.95" customHeight="1">
      <c r="A138" s="8" t="s">
        <v>285</v>
      </c>
      <c r="B138" s="10" t="s">
        <v>286</v>
      </c>
      <c r="C138" s="12">
        <v>0</v>
      </c>
      <c r="D138" s="14">
        <f>(100)/100</f>
        <v>1</v>
      </c>
      <c r="E138" s="11">
        <f>C138*1</f>
        <v>0</v>
      </c>
      <c r="F138" s="12">
        <v>0</v>
      </c>
      <c r="G138" s="11">
        <f>E138-F138</f>
        <v>0</v>
      </c>
      <c r="H138" s="14">
        <f>(0)/100</f>
        <v>0</v>
      </c>
      <c r="I138" s="11">
        <f>G138*0</f>
        <v>0</v>
      </c>
    </row>
    <row r="139" spans="1:9" ht="21.95" customHeight="1">
      <c r="A139" s="8" t="s">
        <v>287</v>
      </c>
      <c r="B139" s="10" t="s">
        <v>288</v>
      </c>
      <c r="C139" s="12">
        <v>0</v>
      </c>
      <c r="D139" s="14">
        <f>(100)/100</f>
        <v>1</v>
      </c>
      <c r="E139" s="11">
        <f>C139*1</f>
        <v>0</v>
      </c>
      <c r="F139" s="12">
        <v>0</v>
      </c>
      <c r="G139" s="11">
        <f>E139-F139</f>
        <v>0</v>
      </c>
      <c r="H139" s="14">
        <f>(20)/100</f>
        <v>0.2</v>
      </c>
      <c r="I139" s="11">
        <f>G139*0.2</f>
        <v>0</v>
      </c>
    </row>
    <row r="140" spans="1:9" ht="21.95" customHeight="1">
      <c r="A140" s="8" t="s">
        <v>289</v>
      </c>
      <c r="B140" s="10" t="s">
        <v>290</v>
      </c>
      <c r="C140" s="12">
        <v>0</v>
      </c>
      <c r="D140" s="14">
        <f>(100)/100</f>
        <v>1</v>
      </c>
      <c r="E140" s="11">
        <f>C140*1</f>
        <v>0</v>
      </c>
      <c r="F140" s="12">
        <v>0</v>
      </c>
      <c r="G140" s="11">
        <f>E140-F140</f>
        <v>0</v>
      </c>
      <c r="H140" s="14">
        <f>(25)/100</f>
        <v>0.25</v>
      </c>
      <c r="I140" s="11">
        <f>G140*0.25</f>
        <v>0</v>
      </c>
    </row>
    <row r="141" spans="1:9" ht="21.95" customHeight="1">
      <c r="A141" s="8" t="s">
        <v>291</v>
      </c>
      <c r="B141" s="10" t="s">
        <v>292</v>
      </c>
      <c r="C141" s="12">
        <v>0</v>
      </c>
      <c r="D141" s="14">
        <f>(100)/100</f>
        <v>1</v>
      </c>
      <c r="E141" s="11">
        <f>C141*1</f>
        <v>0</v>
      </c>
      <c r="F141" s="12">
        <v>0</v>
      </c>
      <c r="G141" s="11">
        <f>E141-F141</f>
        <v>0</v>
      </c>
      <c r="H141" s="14">
        <f>(50)/100</f>
        <v>0.5</v>
      </c>
      <c r="I141" s="11">
        <f>G141*0.5</f>
        <v>0</v>
      </c>
    </row>
    <row r="142" spans="1:9" ht="21.95" customHeight="1">
      <c r="A142" s="8" t="s">
        <v>293</v>
      </c>
      <c r="B142" s="10" t="s">
        <v>294</v>
      </c>
      <c r="C142" s="12">
        <v>0</v>
      </c>
      <c r="D142" s="14">
        <f>(100)/100</f>
        <v>1</v>
      </c>
      <c r="E142" s="11">
        <f>C142*1</f>
        <v>0</v>
      </c>
      <c r="F142" s="12">
        <v>0</v>
      </c>
      <c r="G142" s="11">
        <f>E142-F142</f>
        <v>0</v>
      </c>
      <c r="H142" s="14">
        <f>(75)/100</f>
        <v>0.75</v>
      </c>
      <c r="I142" s="11">
        <f>G142*0.75</f>
        <v>0</v>
      </c>
    </row>
    <row r="143" spans="1:9" ht="21.95" customHeight="1">
      <c r="A143" s="8" t="s">
        <v>295</v>
      </c>
      <c r="B143" s="10" t="s">
        <v>296</v>
      </c>
      <c r="C143" s="12">
        <v>0</v>
      </c>
      <c r="D143" s="14">
        <f>(100)/100</f>
        <v>1</v>
      </c>
      <c r="E143" s="11">
        <f>C143*1</f>
        <v>0</v>
      </c>
      <c r="F143" s="12">
        <v>0</v>
      </c>
      <c r="G143" s="11">
        <f>E143-F143</f>
        <v>0</v>
      </c>
      <c r="H143" s="14">
        <f>(100)/100</f>
        <v>1</v>
      </c>
      <c r="I143" s="11">
        <f>G143*1</f>
        <v>0</v>
      </c>
    </row>
    <row r="144" spans="1:9" ht="21.95" customHeight="1">
      <c r="A144" s="8" t="s">
        <v>297</v>
      </c>
      <c r="B144" s="10" t="s">
        <v>298</v>
      </c>
      <c r="C144" s="12">
        <v>0</v>
      </c>
      <c r="D144" s="14">
        <f>(100)/100</f>
        <v>1</v>
      </c>
      <c r="E144" s="11">
        <f>C144*1</f>
        <v>0</v>
      </c>
      <c r="F144" s="12">
        <v>0</v>
      </c>
      <c r="G144" s="11">
        <f>E144-F144</f>
        <v>0</v>
      </c>
      <c r="H144" s="14">
        <f>(150)/100</f>
        <v>1.5</v>
      </c>
      <c r="I144" s="11">
        <f>G144*1.5</f>
        <v>0</v>
      </c>
    </row>
    <row r="145" spans="1:9" ht="21.95" customHeight="1">
      <c r="A145" s="8" t="s">
        <v>299</v>
      </c>
      <c r="B145" s="10" t="s">
        <v>300</v>
      </c>
      <c r="C145" s="12">
        <v>0</v>
      </c>
      <c r="D145" s="14">
        <f>(100)/100</f>
        <v>1</v>
      </c>
      <c r="E145" s="11">
        <f>C145*1</f>
        <v>0</v>
      </c>
      <c r="F145" s="12">
        <v>0</v>
      </c>
      <c r="G145" s="11">
        <f>E145-F145</f>
        <v>0</v>
      </c>
      <c r="H145" s="14">
        <f>(250)/100</f>
        <v>2.5</v>
      </c>
      <c r="I145" s="11">
        <f>G145*2.5</f>
        <v>0</v>
      </c>
    </row>
    <row r="146" spans="1:9" ht="21.95" customHeight="1">
      <c r="A146" s="8" t="s">
        <v>301</v>
      </c>
      <c r="B146" s="10" t="s">
        <v>302</v>
      </c>
      <c r="C146" s="12">
        <v>0</v>
      </c>
      <c r="D146" s="14">
        <f>(100)/100</f>
        <v>1</v>
      </c>
      <c r="E146" s="11">
        <f>C146*1</f>
        <v>0</v>
      </c>
      <c r="F146" s="12">
        <v>0</v>
      </c>
      <c r="G146" s="11">
        <f>E146-F146</f>
        <v>0</v>
      </c>
      <c r="H146" s="14">
        <f>(400)/100</f>
        <v>4</v>
      </c>
      <c r="I146" s="11">
        <f>G146*4</f>
        <v>0</v>
      </c>
    </row>
    <row r="147" spans="1:9" ht="21.95" customHeight="1">
      <c r="A147" s="8" t="s">
        <v>303</v>
      </c>
      <c r="B147" s="10" t="s">
        <v>304</v>
      </c>
      <c r="C147" s="12">
        <v>0</v>
      </c>
      <c r="D147" s="14">
        <f>(100)/100</f>
        <v>1</v>
      </c>
      <c r="E147" s="11">
        <f>C147*1</f>
        <v>0</v>
      </c>
      <c r="F147" s="12">
        <v>0</v>
      </c>
      <c r="G147" s="11">
        <f>E147-F147</f>
        <v>0</v>
      </c>
      <c r="H147" s="14">
        <f>(1250)/100</f>
        <v>12.5</v>
      </c>
      <c r="I147" s="11">
        <f>G147*12.5</f>
        <v>0</v>
      </c>
    </row>
    <row r="148" spans="1:9" ht="21.95" customHeight="1">
      <c r="A148" s="8" t="s">
        <v>305</v>
      </c>
      <c r="B148" s="10" t="s">
        <v>306</v>
      </c>
      <c r="C148" s="11">
        <f>C149+C150+C151+C152+C153+C154+C155+C156+C157+C158</f>
        <v>0</v>
      </c>
      <c r="D148" s="7"/>
      <c r="E148" s="11">
        <f>E149+E150+E151+E152+E153+E154+E155+E156+E157+E158</f>
        <v>0</v>
      </c>
      <c r="F148" s="11">
        <f>F149+F150+F151+F152+F153+F154+F155+F156+F157+F158</f>
        <v>0</v>
      </c>
      <c r="G148" s="11">
        <f>G149+G150+G151+G152+G153+G154+G155+G156+G157+G158</f>
        <v>0</v>
      </c>
      <c r="H148" s="7"/>
      <c r="I148" s="11">
        <f>I149+I150+I151+I152+I153+I154+I155+I156+I157+I158</f>
        <v>0</v>
      </c>
    </row>
    <row r="149" spans="1:9" ht="21.95" customHeight="1">
      <c r="A149" s="8" t="s">
        <v>307</v>
      </c>
      <c r="B149" s="10" t="s">
        <v>308</v>
      </c>
      <c r="C149" s="12">
        <v>0</v>
      </c>
      <c r="D149" s="14">
        <f>(100)/100</f>
        <v>1</v>
      </c>
      <c r="E149" s="11">
        <f>C149*1</f>
        <v>0</v>
      </c>
      <c r="F149" s="12">
        <v>0</v>
      </c>
      <c r="G149" s="11">
        <f>E149-F149</f>
        <v>0</v>
      </c>
      <c r="H149" s="14">
        <f>(0)/100</f>
        <v>0</v>
      </c>
      <c r="I149" s="11">
        <f>G149*0</f>
        <v>0</v>
      </c>
    </row>
    <row r="150" spans="1:9" ht="21.95" customHeight="1">
      <c r="A150" s="8" t="s">
        <v>309</v>
      </c>
      <c r="B150" s="10" t="s">
        <v>310</v>
      </c>
      <c r="C150" s="12">
        <v>0</v>
      </c>
      <c r="D150" s="14">
        <f>(100)/100</f>
        <v>1</v>
      </c>
      <c r="E150" s="11">
        <f>C150*1</f>
        <v>0</v>
      </c>
      <c r="F150" s="12">
        <v>0</v>
      </c>
      <c r="G150" s="11">
        <f>E150-F150</f>
        <v>0</v>
      </c>
      <c r="H150" s="14">
        <f>(20)/100</f>
        <v>0.2</v>
      </c>
      <c r="I150" s="11">
        <f>G150*0.2</f>
        <v>0</v>
      </c>
    </row>
    <row r="151" spans="1:9" ht="21.95" customHeight="1">
      <c r="A151" s="8" t="s">
        <v>311</v>
      </c>
      <c r="B151" s="10" t="s">
        <v>312</v>
      </c>
      <c r="C151" s="12">
        <v>0</v>
      </c>
      <c r="D151" s="14">
        <f>(100)/100</f>
        <v>1</v>
      </c>
      <c r="E151" s="11">
        <f>C151*1</f>
        <v>0</v>
      </c>
      <c r="F151" s="12">
        <v>0</v>
      </c>
      <c r="G151" s="11">
        <f>E151-F151</f>
        <v>0</v>
      </c>
      <c r="H151" s="14">
        <f>(25)/100</f>
        <v>0.25</v>
      </c>
      <c r="I151" s="11">
        <f>G151*0.25</f>
        <v>0</v>
      </c>
    </row>
    <row r="152" spans="1:9" ht="21.95" customHeight="1">
      <c r="A152" s="8" t="s">
        <v>313</v>
      </c>
      <c r="B152" s="10" t="s">
        <v>314</v>
      </c>
      <c r="C152" s="12">
        <v>0</v>
      </c>
      <c r="D152" s="14">
        <f>(100)/100</f>
        <v>1</v>
      </c>
      <c r="E152" s="11">
        <f>C152*1</f>
        <v>0</v>
      </c>
      <c r="F152" s="12">
        <v>0</v>
      </c>
      <c r="G152" s="11">
        <f>E152-F152</f>
        <v>0</v>
      </c>
      <c r="H152" s="14">
        <f>(50)/100</f>
        <v>0.5</v>
      </c>
      <c r="I152" s="11">
        <f>G152*0.5</f>
        <v>0</v>
      </c>
    </row>
    <row r="153" spans="1:9" ht="21.95" customHeight="1">
      <c r="A153" s="8" t="s">
        <v>315</v>
      </c>
      <c r="B153" s="10" t="s">
        <v>316</v>
      </c>
      <c r="C153" s="12">
        <v>0</v>
      </c>
      <c r="D153" s="14">
        <f>(100)/100</f>
        <v>1</v>
      </c>
      <c r="E153" s="11">
        <f>C153*1</f>
        <v>0</v>
      </c>
      <c r="F153" s="12">
        <v>0</v>
      </c>
      <c r="G153" s="11">
        <f>E153-F153</f>
        <v>0</v>
      </c>
      <c r="H153" s="14">
        <f>(75)/100</f>
        <v>0.75</v>
      </c>
      <c r="I153" s="11">
        <f>G153*0.75</f>
        <v>0</v>
      </c>
    </row>
    <row r="154" spans="1:9" ht="21.95" customHeight="1">
      <c r="A154" s="8" t="s">
        <v>317</v>
      </c>
      <c r="B154" s="10" t="s">
        <v>318</v>
      </c>
      <c r="C154" s="12">
        <v>0</v>
      </c>
      <c r="D154" s="14">
        <f>(100)/100</f>
        <v>1</v>
      </c>
      <c r="E154" s="11">
        <f>C154*1</f>
        <v>0</v>
      </c>
      <c r="F154" s="12">
        <v>0</v>
      </c>
      <c r="G154" s="11">
        <f>E154-F154</f>
        <v>0</v>
      </c>
      <c r="H154" s="14">
        <f>(100)/100</f>
        <v>1</v>
      </c>
      <c r="I154" s="11">
        <f>G154*1</f>
        <v>0</v>
      </c>
    </row>
    <row r="155" spans="1:9" ht="21.95" customHeight="1">
      <c r="A155" s="8" t="s">
        <v>319</v>
      </c>
      <c r="B155" s="10" t="s">
        <v>320</v>
      </c>
      <c r="C155" s="12">
        <v>0</v>
      </c>
      <c r="D155" s="14">
        <f>(100)/100</f>
        <v>1</v>
      </c>
      <c r="E155" s="11">
        <f>C155*1</f>
        <v>0</v>
      </c>
      <c r="F155" s="12">
        <v>0</v>
      </c>
      <c r="G155" s="11">
        <f>E155-F155</f>
        <v>0</v>
      </c>
      <c r="H155" s="14">
        <f>(150)/100</f>
        <v>1.5</v>
      </c>
      <c r="I155" s="11">
        <f>G155*1.5</f>
        <v>0</v>
      </c>
    </row>
    <row r="156" spans="1:9" ht="21.95" customHeight="1">
      <c r="A156" s="8" t="s">
        <v>321</v>
      </c>
      <c r="B156" s="10" t="s">
        <v>322</v>
      </c>
      <c r="C156" s="12">
        <v>0</v>
      </c>
      <c r="D156" s="14">
        <f>(100)/100</f>
        <v>1</v>
      </c>
      <c r="E156" s="11">
        <f>C156*1</f>
        <v>0</v>
      </c>
      <c r="F156" s="12">
        <v>0</v>
      </c>
      <c r="G156" s="11">
        <f>E156-F156</f>
        <v>0</v>
      </c>
      <c r="H156" s="14">
        <f>(250)/100</f>
        <v>2.5</v>
      </c>
      <c r="I156" s="11">
        <f>G156*2.5</f>
        <v>0</v>
      </c>
    </row>
    <row r="157" spans="1:9" ht="21.95" customHeight="1">
      <c r="A157" s="8" t="s">
        <v>323</v>
      </c>
      <c r="B157" s="10" t="s">
        <v>324</v>
      </c>
      <c r="C157" s="12">
        <v>0</v>
      </c>
      <c r="D157" s="14">
        <f>(100)/100</f>
        <v>1</v>
      </c>
      <c r="E157" s="11">
        <f>C157*1</f>
        <v>0</v>
      </c>
      <c r="F157" s="12">
        <v>0</v>
      </c>
      <c r="G157" s="11">
        <f>E157-F157</f>
        <v>0</v>
      </c>
      <c r="H157" s="14">
        <f>(400)/100</f>
        <v>4</v>
      </c>
      <c r="I157" s="11">
        <f>G157*4</f>
        <v>0</v>
      </c>
    </row>
    <row r="158" spans="1:9" ht="21.95" customHeight="1">
      <c r="A158" s="8" t="s">
        <v>325</v>
      </c>
      <c r="B158" s="10" t="s">
        <v>326</v>
      </c>
      <c r="C158" s="12">
        <v>0</v>
      </c>
      <c r="D158" s="14">
        <f>(100)/100</f>
        <v>1</v>
      </c>
      <c r="E158" s="11">
        <f>C158*1</f>
        <v>0</v>
      </c>
      <c r="F158" s="12">
        <v>0</v>
      </c>
      <c r="G158" s="11">
        <f>E158-F158</f>
        <v>0</v>
      </c>
      <c r="H158" s="14">
        <f>(1250)/100</f>
        <v>12.5</v>
      </c>
      <c r="I158" s="11">
        <f>G158*12.5</f>
        <v>0</v>
      </c>
    </row>
    <row r="159" spans="1:9" ht="21.95" customHeight="1">
      <c r="A159" s="8" t="s">
        <v>327</v>
      </c>
      <c r="B159" s="10" t="s">
        <v>328</v>
      </c>
      <c r="C159" s="11">
        <f>C160+C161+C162+C163+C164+C165+C166</f>
        <v>0</v>
      </c>
      <c r="D159" s="7"/>
      <c r="E159" s="11">
        <f>E160+E161+E162+E163+E164+E165+E166</f>
        <v>0</v>
      </c>
      <c r="F159" s="11">
        <f>F160+F161+F162+F163+F164+F165+F166</f>
        <v>0</v>
      </c>
      <c r="G159" s="11">
        <f>G160+G161+G162+G163+G164+G165+G166</f>
        <v>0</v>
      </c>
      <c r="H159" s="7"/>
      <c r="I159" s="11">
        <f>I160+I161+I162+I163+I164+I165+I166</f>
        <v>0</v>
      </c>
    </row>
    <row r="160" spans="1:9" ht="21.95" customHeight="1">
      <c r="A160" s="8" t="s">
        <v>329</v>
      </c>
      <c r="B160" s="10" t="s">
        <v>330</v>
      </c>
      <c r="C160" s="12">
        <v>0</v>
      </c>
      <c r="D160" s="14">
        <f>(100)/100</f>
        <v>1</v>
      </c>
      <c r="E160" s="11">
        <f>C160*1</f>
        <v>0</v>
      </c>
      <c r="F160" s="12">
        <v>0</v>
      </c>
      <c r="G160" s="11">
        <f>E160-F160</f>
        <v>0</v>
      </c>
      <c r="H160" s="14">
        <f>(0)/100</f>
        <v>0</v>
      </c>
      <c r="I160" s="11">
        <f>G160*0</f>
        <v>0</v>
      </c>
    </row>
    <row r="161" spans="1:9" ht="21.95" customHeight="1">
      <c r="A161" s="8" t="s">
        <v>331</v>
      </c>
      <c r="B161" s="10" t="s">
        <v>332</v>
      </c>
      <c r="C161" s="12">
        <v>0</v>
      </c>
      <c r="D161" s="14">
        <f>(100)/100</f>
        <v>1</v>
      </c>
      <c r="E161" s="11">
        <f>C161*1</f>
        <v>0</v>
      </c>
      <c r="F161" s="12">
        <v>0</v>
      </c>
      <c r="G161" s="11">
        <f>E161-F161</f>
        <v>0</v>
      </c>
      <c r="H161" s="14">
        <f>(20)/100</f>
        <v>0.2</v>
      </c>
      <c r="I161" s="11">
        <f>G161*0.2</f>
        <v>0</v>
      </c>
    </row>
    <row r="162" spans="1:9" ht="21.95" customHeight="1">
      <c r="A162" s="8" t="s">
        <v>333</v>
      </c>
      <c r="B162" s="10" t="s">
        <v>334</v>
      </c>
      <c r="C162" s="12">
        <v>0</v>
      </c>
      <c r="D162" s="14">
        <f>(100)/100</f>
        <v>1</v>
      </c>
      <c r="E162" s="11">
        <f>C162*1</f>
        <v>0</v>
      </c>
      <c r="F162" s="12">
        <v>0</v>
      </c>
      <c r="G162" s="11">
        <f>E162-F162</f>
        <v>0</v>
      </c>
      <c r="H162" s="14">
        <f>(25)/100</f>
        <v>0.25</v>
      </c>
      <c r="I162" s="11">
        <f>G162*0.25</f>
        <v>0</v>
      </c>
    </row>
    <row r="163" spans="1:9" ht="21.95" customHeight="1">
      <c r="A163" s="8" t="s">
        <v>335</v>
      </c>
      <c r="B163" s="10" t="s">
        <v>336</v>
      </c>
      <c r="C163" s="12">
        <v>0</v>
      </c>
      <c r="D163" s="14">
        <f>(100)/100</f>
        <v>1</v>
      </c>
      <c r="E163" s="11">
        <f>C163*1</f>
        <v>0</v>
      </c>
      <c r="F163" s="12">
        <v>0</v>
      </c>
      <c r="G163" s="11">
        <f>E163-F163</f>
        <v>0</v>
      </c>
      <c r="H163" s="14">
        <f>(50)/100</f>
        <v>0.5</v>
      </c>
      <c r="I163" s="11">
        <f>G163*0.5</f>
        <v>0</v>
      </c>
    </row>
    <row r="164" spans="1:9" ht="21.95" customHeight="1">
      <c r="A164" s="8" t="s">
        <v>337</v>
      </c>
      <c r="B164" s="10" t="s">
        <v>338</v>
      </c>
      <c r="C164" s="12">
        <v>0</v>
      </c>
      <c r="D164" s="14">
        <f>(100)/100</f>
        <v>1</v>
      </c>
      <c r="E164" s="11">
        <f>C164*1</f>
        <v>0</v>
      </c>
      <c r="F164" s="12">
        <v>0</v>
      </c>
      <c r="G164" s="11">
        <f>E164-F164</f>
        <v>0</v>
      </c>
      <c r="H164" s="14">
        <f>(75)/100</f>
        <v>0.75</v>
      </c>
      <c r="I164" s="11">
        <f>G164*0.75</f>
        <v>0</v>
      </c>
    </row>
    <row r="165" spans="1:9" ht="21.95" customHeight="1">
      <c r="A165" s="8" t="s">
        <v>339</v>
      </c>
      <c r="B165" s="10" t="s">
        <v>340</v>
      </c>
      <c r="C165" s="12">
        <v>0</v>
      </c>
      <c r="D165" s="14">
        <f>(100)/100</f>
        <v>1</v>
      </c>
      <c r="E165" s="11">
        <f>C165*1</f>
        <v>0</v>
      </c>
      <c r="F165" s="12">
        <v>0</v>
      </c>
      <c r="G165" s="11">
        <f>E165-F165</f>
        <v>0</v>
      </c>
      <c r="H165" s="14">
        <f>(100)/100</f>
        <v>1</v>
      </c>
      <c r="I165" s="11">
        <f>G165*1</f>
        <v>0</v>
      </c>
    </row>
    <row r="166" spans="1:9" ht="21.95" customHeight="1">
      <c r="A166" s="8" t="s">
        <v>341</v>
      </c>
      <c r="B166" s="10" t="s">
        <v>342</v>
      </c>
      <c r="C166" s="12">
        <v>0</v>
      </c>
      <c r="D166" s="14">
        <f>(100)/100</f>
        <v>1</v>
      </c>
      <c r="E166" s="11">
        <f>C166*1</f>
        <v>0</v>
      </c>
      <c r="F166" s="12">
        <v>0</v>
      </c>
      <c r="G166" s="11">
        <f>E166-F166</f>
        <v>0</v>
      </c>
      <c r="H166" s="14">
        <f>(150)/100</f>
        <v>1.5</v>
      </c>
      <c r="I166" s="11">
        <f>G166*1.5</f>
        <v>0</v>
      </c>
    </row>
    <row r="167" spans="1:9" ht="21.95" customHeight="1">
      <c r="A167" s="8" t="s">
        <v>343</v>
      </c>
      <c r="B167" s="10" t="s">
        <v>344</v>
      </c>
      <c r="C167" s="11">
        <f>C168+C169+C170+C171+C172+C173+C174+C175+C176+C177</f>
        <v>0</v>
      </c>
      <c r="D167" s="7"/>
      <c r="E167" s="11">
        <f>E168+E169+E170+E171+E172+E173+E174+E175+E176+E177</f>
        <v>0</v>
      </c>
      <c r="F167" s="11">
        <f>F168+F169+F170+F171+F172+F173+F174+F175+F176+F177</f>
        <v>0</v>
      </c>
      <c r="G167" s="11">
        <f>G168+G169+G170+G171+G172+G173+G174+G175+G176+G177</f>
        <v>0</v>
      </c>
      <c r="H167" s="7"/>
      <c r="I167" s="11">
        <f>I168+I169+I170+I171+I172+I173+I174+I175+I176+I177</f>
        <v>0</v>
      </c>
    </row>
    <row r="168" spans="1:9" ht="21.95" customHeight="1">
      <c r="A168" s="8" t="s">
        <v>345</v>
      </c>
      <c r="B168" s="10" t="s">
        <v>346</v>
      </c>
      <c r="C168" s="12">
        <v>0</v>
      </c>
      <c r="D168" s="14">
        <f>(100)/100</f>
        <v>1</v>
      </c>
      <c r="E168" s="11">
        <f>C168*1</f>
        <v>0</v>
      </c>
      <c r="F168" s="12">
        <v>0</v>
      </c>
      <c r="G168" s="11">
        <f>E168-F168</f>
        <v>0</v>
      </c>
      <c r="H168" s="14">
        <f>(0)/100</f>
        <v>0</v>
      </c>
      <c r="I168" s="11">
        <f>G168*0</f>
        <v>0</v>
      </c>
    </row>
    <row r="169" spans="1:9" ht="21.95" customHeight="1">
      <c r="A169" s="8" t="s">
        <v>347</v>
      </c>
      <c r="B169" s="10" t="s">
        <v>348</v>
      </c>
      <c r="C169" s="12">
        <v>0</v>
      </c>
      <c r="D169" s="14">
        <f>(100)/100</f>
        <v>1</v>
      </c>
      <c r="E169" s="11">
        <f>C169*1</f>
        <v>0</v>
      </c>
      <c r="F169" s="12">
        <v>0</v>
      </c>
      <c r="G169" s="11">
        <f>E169-F169</f>
        <v>0</v>
      </c>
      <c r="H169" s="14">
        <f>(20)/100</f>
        <v>0.2</v>
      </c>
      <c r="I169" s="11">
        <f>G169*0.2</f>
        <v>0</v>
      </c>
    </row>
    <row r="170" spans="1:9" ht="21.95" customHeight="1">
      <c r="A170" s="8" t="s">
        <v>349</v>
      </c>
      <c r="B170" s="10" t="s">
        <v>350</v>
      </c>
      <c r="C170" s="12">
        <v>0</v>
      </c>
      <c r="D170" s="14">
        <f>(100)/100</f>
        <v>1</v>
      </c>
      <c r="E170" s="11">
        <f>C170*1</f>
        <v>0</v>
      </c>
      <c r="F170" s="12">
        <v>0</v>
      </c>
      <c r="G170" s="11">
        <f>E170-F170</f>
        <v>0</v>
      </c>
      <c r="H170" s="14">
        <f>(25)/100</f>
        <v>0.25</v>
      </c>
      <c r="I170" s="11">
        <f>G170*0.25</f>
        <v>0</v>
      </c>
    </row>
    <row r="171" spans="1:9" ht="21.95" customHeight="1">
      <c r="A171" s="8" t="s">
        <v>351</v>
      </c>
      <c r="B171" s="10" t="s">
        <v>352</v>
      </c>
      <c r="C171" s="12">
        <v>0</v>
      </c>
      <c r="D171" s="14">
        <f>(100)/100</f>
        <v>1</v>
      </c>
      <c r="E171" s="11">
        <f>C171*1</f>
        <v>0</v>
      </c>
      <c r="F171" s="12">
        <v>0</v>
      </c>
      <c r="G171" s="11">
        <f>E171-F171</f>
        <v>0</v>
      </c>
      <c r="H171" s="14">
        <f>(50)/100</f>
        <v>0.5</v>
      </c>
      <c r="I171" s="11">
        <f>G171*0.5</f>
        <v>0</v>
      </c>
    </row>
    <row r="172" spans="1:9" ht="21.95" customHeight="1">
      <c r="A172" s="8" t="s">
        <v>353</v>
      </c>
      <c r="B172" s="10" t="s">
        <v>354</v>
      </c>
      <c r="C172" s="12">
        <v>0</v>
      </c>
      <c r="D172" s="14">
        <f>(100)/100</f>
        <v>1</v>
      </c>
      <c r="E172" s="11">
        <f>C172*1</f>
        <v>0</v>
      </c>
      <c r="F172" s="12">
        <v>0</v>
      </c>
      <c r="G172" s="11">
        <f>E172-F172</f>
        <v>0</v>
      </c>
      <c r="H172" s="14">
        <f>(75)/100</f>
        <v>0.75</v>
      </c>
      <c r="I172" s="11">
        <f>G172*0.75</f>
        <v>0</v>
      </c>
    </row>
    <row r="173" spans="1:9" ht="21.95" customHeight="1">
      <c r="A173" s="8" t="s">
        <v>355</v>
      </c>
      <c r="B173" s="10" t="s">
        <v>356</v>
      </c>
      <c r="C173" s="12">
        <v>0</v>
      </c>
      <c r="D173" s="14">
        <f>(100)/100</f>
        <v>1</v>
      </c>
      <c r="E173" s="11">
        <f>C173*1</f>
        <v>0</v>
      </c>
      <c r="F173" s="12">
        <v>0</v>
      </c>
      <c r="G173" s="11">
        <f>E173-F173</f>
        <v>0</v>
      </c>
      <c r="H173" s="14">
        <f>(100)/100</f>
        <v>1</v>
      </c>
      <c r="I173" s="11">
        <f>G173*1</f>
        <v>0</v>
      </c>
    </row>
    <row r="174" spans="1:9" ht="21.95" customHeight="1">
      <c r="A174" s="8" t="s">
        <v>357</v>
      </c>
      <c r="B174" s="10" t="s">
        <v>358</v>
      </c>
      <c r="C174" s="12">
        <v>0</v>
      </c>
      <c r="D174" s="14">
        <f>(100)/100</f>
        <v>1</v>
      </c>
      <c r="E174" s="11">
        <f>C174*1</f>
        <v>0</v>
      </c>
      <c r="F174" s="12">
        <v>0</v>
      </c>
      <c r="G174" s="11">
        <f>E174-F174</f>
        <v>0</v>
      </c>
      <c r="H174" s="14">
        <f>(150)/100</f>
        <v>1.5</v>
      </c>
      <c r="I174" s="11">
        <f>G174*1.5</f>
        <v>0</v>
      </c>
    </row>
    <row r="175" spans="1:9" ht="21.95" customHeight="1">
      <c r="A175" s="8" t="s">
        <v>359</v>
      </c>
      <c r="B175" s="10" t="s">
        <v>360</v>
      </c>
      <c r="C175" s="12">
        <v>0</v>
      </c>
      <c r="D175" s="14">
        <f>(100)/100</f>
        <v>1</v>
      </c>
      <c r="E175" s="11">
        <f>C175*1</f>
        <v>0</v>
      </c>
      <c r="F175" s="12">
        <v>0</v>
      </c>
      <c r="G175" s="11">
        <f>E175-F175</f>
        <v>0</v>
      </c>
      <c r="H175" s="14">
        <f>(250)/100</f>
        <v>2.5</v>
      </c>
      <c r="I175" s="11">
        <f>G175*2.5</f>
        <v>0</v>
      </c>
    </row>
    <row r="176" spans="1:9" ht="21.95" customHeight="1">
      <c r="A176" s="8" t="s">
        <v>361</v>
      </c>
      <c r="B176" s="10" t="s">
        <v>362</v>
      </c>
      <c r="C176" s="12">
        <v>0</v>
      </c>
      <c r="D176" s="14">
        <f>(100)/100</f>
        <v>1</v>
      </c>
      <c r="E176" s="11">
        <f>C176*1</f>
        <v>0</v>
      </c>
      <c r="F176" s="12">
        <v>0</v>
      </c>
      <c r="G176" s="11">
        <f>E176-F176</f>
        <v>0</v>
      </c>
      <c r="H176" s="14">
        <f>(400)/100</f>
        <v>4</v>
      </c>
      <c r="I176" s="11">
        <f>G176*4</f>
        <v>0</v>
      </c>
    </row>
    <row r="177" spans="1:9" ht="21.95" customHeight="1">
      <c r="A177" s="8" t="s">
        <v>363</v>
      </c>
      <c r="B177" s="10" t="s">
        <v>364</v>
      </c>
      <c r="C177" s="12">
        <v>0</v>
      </c>
      <c r="D177" s="14">
        <f>(100)/100</f>
        <v>1</v>
      </c>
      <c r="E177" s="11">
        <f>C177*1</f>
        <v>0</v>
      </c>
      <c r="F177" s="12">
        <v>0</v>
      </c>
      <c r="G177" s="11">
        <f>E177-F177</f>
        <v>0</v>
      </c>
      <c r="H177" s="14">
        <f>(1250)/100</f>
        <v>12.5</v>
      </c>
      <c r="I177" s="11">
        <f>G177*12.5</f>
        <v>0</v>
      </c>
    </row>
    <row r="178" spans="1:9" ht="21.95" customHeight="1">
      <c r="A178" s="8" t="s">
        <v>365</v>
      </c>
      <c r="B178" s="10" t="s">
        <v>366</v>
      </c>
      <c r="C178" s="11">
        <f>C179+C180+C181+C182+C183+C184+C185+C186+C187+C188</f>
        <v>0</v>
      </c>
      <c r="D178" s="7"/>
      <c r="E178" s="11">
        <f>E179+E180+E181+E182+E183+E184+E185+E186+E187+E188</f>
        <v>0</v>
      </c>
      <c r="F178" s="11">
        <f>F179+F180+F181+F182+F183+F184+F185+F186+F187+F188</f>
        <v>0</v>
      </c>
      <c r="G178" s="11">
        <f>G179+G180+G181+G182+G183+G184+G185+G186+G187+G188</f>
        <v>0</v>
      </c>
      <c r="H178" s="7"/>
      <c r="I178" s="11">
        <f>I179+I180+I181+I182+I183+I184+I185+I186+I187+I188</f>
        <v>0</v>
      </c>
    </row>
    <row r="179" spans="1:9" ht="21.95" customHeight="1">
      <c r="A179" s="8" t="s">
        <v>367</v>
      </c>
      <c r="B179" s="10" t="s">
        <v>368</v>
      </c>
      <c r="C179" s="12">
        <v>0</v>
      </c>
      <c r="D179" s="14">
        <f>(100)/100</f>
        <v>1</v>
      </c>
      <c r="E179" s="11">
        <f>C179*1</f>
        <v>0</v>
      </c>
      <c r="F179" s="12">
        <v>0</v>
      </c>
      <c r="G179" s="11">
        <f>E179-F179</f>
        <v>0</v>
      </c>
      <c r="H179" s="14">
        <f>(0)/100</f>
        <v>0</v>
      </c>
      <c r="I179" s="11">
        <f>G179*0</f>
        <v>0</v>
      </c>
    </row>
    <row r="180" spans="1:9" ht="21.95" customHeight="1">
      <c r="A180" s="8" t="s">
        <v>369</v>
      </c>
      <c r="B180" s="10" t="s">
        <v>370</v>
      </c>
      <c r="C180" s="12">
        <v>0</v>
      </c>
      <c r="D180" s="14">
        <f>(100)/100</f>
        <v>1</v>
      </c>
      <c r="E180" s="11">
        <f>C180*1</f>
        <v>0</v>
      </c>
      <c r="F180" s="12">
        <v>0</v>
      </c>
      <c r="G180" s="11">
        <f>E180-F180</f>
        <v>0</v>
      </c>
      <c r="H180" s="14">
        <f>(20)/100</f>
        <v>0.2</v>
      </c>
      <c r="I180" s="11">
        <f>G180*0.2</f>
        <v>0</v>
      </c>
    </row>
    <row r="181" spans="1:9" ht="21.95" customHeight="1">
      <c r="A181" s="8" t="s">
        <v>371</v>
      </c>
      <c r="B181" s="10" t="s">
        <v>372</v>
      </c>
      <c r="C181" s="12">
        <v>0</v>
      </c>
      <c r="D181" s="14">
        <f>(100)/100</f>
        <v>1</v>
      </c>
      <c r="E181" s="11">
        <f>C181*1</f>
        <v>0</v>
      </c>
      <c r="F181" s="12">
        <v>0</v>
      </c>
      <c r="G181" s="11">
        <f>E181-F181</f>
        <v>0</v>
      </c>
      <c r="H181" s="14">
        <f>(25)/100</f>
        <v>0.25</v>
      </c>
      <c r="I181" s="11">
        <f>G181*0.25</f>
        <v>0</v>
      </c>
    </row>
    <row r="182" spans="1:9" ht="21.95" customHeight="1">
      <c r="A182" s="8" t="s">
        <v>373</v>
      </c>
      <c r="B182" s="10" t="s">
        <v>374</v>
      </c>
      <c r="C182" s="12">
        <v>0</v>
      </c>
      <c r="D182" s="14">
        <f>(100)/100</f>
        <v>1</v>
      </c>
      <c r="E182" s="11">
        <f>C182*1</f>
        <v>0</v>
      </c>
      <c r="F182" s="12">
        <v>0</v>
      </c>
      <c r="G182" s="11">
        <f>E182-F182</f>
        <v>0</v>
      </c>
      <c r="H182" s="14">
        <f>(50)/100</f>
        <v>0.5</v>
      </c>
      <c r="I182" s="11">
        <f>G182*0.5</f>
        <v>0</v>
      </c>
    </row>
    <row r="183" spans="1:9" ht="21.95" customHeight="1">
      <c r="A183" s="8" t="s">
        <v>375</v>
      </c>
      <c r="B183" s="10" t="s">
        <v>376</v>
      </c>
      <c r="C183" s="12">
        <v>0</v>
      </c>
      <c r="D183" s="14">
        <f>(100)/100</f>
        <v>1</v>
      </c>
      <c r="E183" s="11">
        <f>C183*1</f>
        <v>0</v>
      </c>
      <c r="F183" s="12">
        <v>0</v>
      </c>
      <c r="G183" s="11">
        <f>E183-F183</f>
        <v>0</v>
      </c>
      <c r="H183" s="14">
        <f>(75)/100</f>
        <v>0.75</v>
      </c>
      <c r="I183" s="11">
        <f>G183*0.75</f>
        <v>0</v>
      </c>
    </row>
    <row r="184" spans="1:9" ht="21.95" customHeight="1">
      <c r="A184" s="8" t="s">
        <v>377</v>
      </c>
      <c r="B184" s="10" t="s">
        <v>378</v>
      </c>
      <c r="C184" s="12">
        <v>0</v>
      </c>
      <c r="D184" s="14">
        <f>(100)/100</f>
        <v>1</v>
      </c>
      <c r="E184" s="11">
        <f>C184*1</f>
        <v>0</v>
      </c>
      <c r="F184" s="12">
        <v>0</v>
      </c>
      <c r="G184" s="11">
        <f>E184-F184</f>
        <v>0</v>
      </c>
      <c r="H184" s="14">
        <f>(100)/100</f>
        <v>1</v>
      </c>
      <c r="I184" s="11">
        <f>G184*1</f>
        <v>0</v>
      </c>
    </row>
    <row r="185" spans="1:9" ht="21.95" customHeight="1">
      <c r="A185" s="8" t="s">
        <v>379</v>
      </c>
      <c r="B185" s="10" t="s">
        <v>380</v>
      </c>
      <c r="C185" s="12">
        <v>0</v>
      </c>
      <c r="D185" s="14">
        <f>(100)/100</f>
        <v>1</v>
      </c>
      <c r="E185" s="11">
        <f>C185*1</f>
        <v>0</v>
      </c>
      <c r="F185" s="12">
        <v>0</v>
      </c>
      <c r="G185" s="11">
        <f>E185-F185</f>
        <v>0</v>
      </c>
      <c r="H185" s="14">
        <f>(150)/100</f>
        <v>1.5</v>
      </c>
      <c r="I185" s="11">
        <f>G185*1.5</f>
        <v>0</v>
      </c>
    </row>
    <row r="186" spans="1:9" ht="21.95" customHeight="1">
      <c r="A186" s="8" t="s">
        <v>381</v>
      </c>
      <c r="B186" s="10" t="s">
        <v>382</v>
      </c>
      <c r="C186" s="12">
        <v>0</v>
      </c>
      <c r="D186" s="14">
        <f>(100)/100</f>
        <v>1</v>
      </c>
      <c r="E186" s="11">
        <f>C186*1</f>
        <v>0</v>
      </c>
      <c r="F186" s="12">
        <v>0</v>
      </c>
      <c r="G186" s="11">
        <f>E186-F186</f>
        <v>0</v>
      </c>
      <c r="H186" s="14">
        <f>(250)/100</f>
        <v>2.5</v>
      </c>
      <c r="I186" s="11">
        <f>G186*2.5</f>
        <v>0</v>
      </c>
    </row>
    <row r="187" spans="1:9" ht="21.95" customHeight="1">
      <c r="A187" s="8" t="s">
        <v>383</v>
      </c>
      <c r="B187" s="10" t="s">
        <v>384</v>
      </c>
      <c r="C187" s="12">
        <v>0</v>
      </c>
      <c r="D187" s="14">
        <f>(100)/100</f>
        <v>1</v>
      </c>
      <c r="E187" s="11">
        <f>C187*1</f>
        <v>0</v>
      </c>
      <c r="F187" s="12">
        <v>0</v>
      </c>
      <c r="G187" s="11">
        <f>E187-F187</f>
        <v>0</v>
      </c>
      <c r="H187" s="14">
        <f>(400)/100</f>
        <v>4</v>
      </c>
      <c r="I187" s="11">
        <f>G187*4</f>
        <v>0</v>
      </c>
    </row>
    <row r="188" spans="1:9" ht="21.95" customHeight="1">
      <c r="A188" s="8" t="s">
        <v>385</v>
      </c>
      <c r="B188" s="10" t="s">
        <v>386</v>
      </c>
      <c r="C188" s="12">
        <v>0</v>
      </c>
      <c r="D188" s="14">
        <f>(100)/100</f>
        <v>1</v>
      </c>
      <c r="E188" s="11">
        <f>C188*1</f>
        <v>0</v>
      </c>
      <c r="F188" s="12">
        <v>0</v>
      </c>
      <c r="G188" s="11">
        <f>E188-F188</f>
        <v>0</v>
      </c>
      <c r="H188" s="14">
        <f>(1250)/100</f>
        <v>12.5</v>
      </c>
      <c r="I188" s="11">
        <f>G188*12.5</f>
        <v>0</v>
      </c>
    </row>
    <row r="189" spans="1:9" ht="21.95" customHeight="1">
      <c r="A189" s="8" t="s">
        <v>387</v>
      </c>
      <c r="B189" s="10" t="s">
        <v>388</v>
      </c>
      <c r="C189" s="11">
        <f>C190+C198</f>
        <v>0</v>
      </c>
      <c r="D189" s="7"/>
      <c r="E189" s="11">
        <f>E190+E198</f>
        <v>0</v>
      </c>
      <c r="F189" s="11">
        <f>F190+F198</f>
        <v>0</v>
      </c>
      <c r="G189" s="11">
        <f>G190+G198</f>
        <v>0</v>
      </c>
      <c r="H189" s="7"/>
      <c r="I189" s="11">
        <f>I190+I198</f>
        <v>0</v>
      </c>
    </row>
    <row r="190" spans="1:9" ht="21.95" customHeight="1">
      <c r="A190" s="8" t="s">
        <v>389</v>
      </c>
      <c r="B190" s="10" t="s">
        <v>390</v>
      </c>
      <c r="C190" s="11">
        <f>C191+C192+C193+C194+C195+C196+C197</f>
        <v>0</v>
      </c>
      <c r="D190" s="7"/>
      <c r="E190" s="11">
        <f>E191+E192+E193+E194+E195+E196+E197</f>
        <v>0</v>
      </c>
      <c r="F190" s="11">
        <f>F191+F192+F193+F194+F195+F196+F197</f>
        <v>0</v>
      </c>
      <c r="G190" s="11">
        <f>G191+G192+G193+G194+G195+G196+G197</f>
        <v>0</v>
      </c>
      <c r="H190" s="7"/>
      <c r="I190" s="11">
        <f>I191+I192+I193+I194+I195+I196+I197</f>
        <v>0</v>
      </c>
    </row>
    <row r="191" spans="1:9" ht="21.95" customHeight="1">
      <c r="A191" s="8" t="s">
        <v>391</v>
      </c>
      <c r="B191" s="10" t="s">
        <v>392</v>
      </c>
      <c r="C191" s="12">
        <v>0</v>
      </c>
      <c r="D191" s="14">
        <f>(100)/100</f>
        <v>1</v>
      </c>
      <c r="E191" s="11">
        <f>C191*1</f>
        <v>0</v>
      </c>
      <c r="F191" s="12">
        <v>0</v>
      </c>
      <c r="G191" s="11">
        <f>E191-F191</f>
        <v>0</v>
      </c>
      <c r="H191" s="14">
        <f>(0)/100</f>
        <v>0</v>
      </c>
      <c r="I191" s="11">
        <f>G191*0</f>
        <v>0</v>
      </c>
    </row>
    <row r="192" spans="1:9" ht="21.95" customHeight="1">
      <c r="A192" s="8" t="s">
        <v>393</v>
      </c>
      <c r="B192" s="10" t="s">
        <v>394</v>
      </c>
      <c r="C192" s="12">
        <v>0</v>
      </c>
      <c r="D192" s="14">
        <f>(100)/100</f>
        <v>1</v>
      </c>
      <c r="E192" s="11">
        <f>C192*1</f>
        <v>0</v>
      </c>
      <c r="F192" s="12">
        <v>0</v>
      </c>
      <c r="G192" s="11">
        <f>E192-F192</f>
        <v>0</v>
      </c>
      <c r="H192" s="14">
        <f>(20)/100</f>
        <v>0.2</v>
      </c>
      <c r="I192" s="11">
        <f>G192*0.2</f>
        <v>0</v>
      </c>
    </row>
    <row r="193" spans="1:9" ht="21.95" customHeight="1">
      <c r="A193" s="8" t="s">
        <v>395</v>
      </c>
      <c r="B193" s="10" t="s">
        <v>396</v>
      </c>
      <c r="C193" s="12">
        <v>0</v>
      </c>
      <c r="D193" s="14">
        <f>(100)/100</f>
        <v>1</v>
      </c>
      <c r="E193" s="11">
        <f>C193*1</f>
        <v>0</v>
      </c>
      <c r="F193" s="12">
        <v>0</v>
      </c>
      <c r="G193" s="11">
        <f>E193-F193</f>
        <v>0</v>
      </c>
      <c r="H193" s="14">
        <f>(25)/100</f>
        <v>0.25</v>
      </c>
      <c r="I193" s="11">
        <f>G193*0.25</f>
        <v>0</v>
      </c>
    </row>
    <row r="194" spans="1:9" ht="21.95" customHeight="1">
      <c r="A194" s="8" t="s">
        <v>397</v>
      </c>
      <c r="B194" s="10" t="s">
        <v>398</v>
      </c>
      <c r="C194" s="12">
        <v>0</v>
      </c>
      <c r="D194" s="14">
        <f>(100)/100</f>
        <v>1</v>
      </c>
      <c r="E194" s="11">
        <f>C194*1</f>
        <v>0</v>
      </c>
      <c r="F194" s="12">
        <v>0</v>
      </c>
      <c r="G194" s="11">
        <f>E194-F194</f>
        <v>0</v>
      </c>
      <c r="H194" s="14">
        <f>(50)/100</f>
        <v>0.5</v>
      </c>
      <c r="I194" s="11">
        <f>G194*0.5</f>
        <v>0</v>
      </c>
    </row>
    <row r="195" spans="1:9" ht="21.95" customHeight="1">
      <c r="A195" s="8" t="s">
        <v>399</v>
      </c>
      <c r="B195" s="10" t="s">
        <v>400</v>
      </c>
      <c r="C195" s="12">
        <v>0</v>
      </c>
      <c r="D195" s="14">
        <f>(100)/100</f>
        <v>1</v>
      </c>
      <c r="E195" s="11">
        <f>C195*1</f>
        <v>0</v>
      </c>
      <c r="F195" s="12">
        <v>0</v>
      </c>
      <c r="G195" s="11">
        <f>E195-F195</f>
        <v>0</v>
      </c>
      <c r="H195" s="14">
        <f>(75)/100</f>
        <v>0.75</v>
      </c>
      <c r="I195" s="11">
        <f>G195*0.75</f>
        <v>0</v>
      </c>
    </row>
    <row r="196" spans="1:9" ht="21.95" customHeight="1">
      <c r="A196" s="8" t="s">
        <v>401</v>
      </c>
      <c r="B196" s="10" t="s">
        <v>402</v>
      </c>
      <c r="C196" s="12">
        <v>0</v>
      </c>
      <c r="D196" s="14">
        <f>(100)/100</f>
        <v>1</v>
      </c>
      <c r="E196" s="11">
        <f>C196*1</f>
        <v>0</v>
      </c>
      <c r="F196" s="12">
        <v>0</v>
      </c>
      <c r="G196" s="11">
        <f>E196-F196</f>
        <v>0</v>
      </c>
      <c r="H196" s="14">
        <f>(100)/100</f>
        <v>1</v>
      </c>
      <c r="I196" s="11">
        <f>G196*1</f>
        <v>0</v>
      </c>
    </row>
    <row r="197" spans="1:9" ht="21.95" customHeight="1">
      <c r="A197" s="8" t="s">
        <v>403</v>
      </c>
      <c r="B197" s="10" t="s">
        <v>404</v>
      </c>
      <c r="C197" s="12">
        <v>0</v>
      </c>
      <c r="D197" s="14">
        <f>(100)/100</f>
        <v>1</v>
      </c>
      <c r="E197" s="11">
        <f>C197*1</f>
        <v>0</v>
      </c>
      <c r="F197" s="12">
        <v>0</v>
      </c>
      <c r="G197" s="11">
        <f>E197-F197</f>
        <v>0</v>
      </c>
      <c r="H197" s="14">
        <f>(150)/100</f>
        <v>1.5</v>
      </c>
      <c r="I197" s="11">
        <f>G197*1.5</f>
        <v>0</v>
      </c>
    </row>
    <row r="198" spans="1:9" ht="21.95" customHeight="1">
      <c r="A198" s="8" t="s">
        <v>405</v>
      </c>
      <c r="B198" s="10" t="s">
        <v>406</v>
      </c>
      <c r="C198" s="11">
        <f>C199+C200+C201+C202+C203+C204+C205+C206+C207+C208</f>
        <v>0</v>
      </c>
      <c r="D198" s="7"/>
      <c r="E198" s="11">
        <f>E199+E200+E201+E202+E203+E204+E205+E206+E207+E208</f>
        <v>0</v>
      </c>
      <c r="F198" s="11">
        <f>F199+F200+F201+F202+F203+F204+F205+F206+F207+F208</f>
        <v>0</v>
      </c>
      <c r="G198" s="11">
        <f>G199+G200+G201+G202+G203+G204+G205+G206+G207+G208</f>
        <v>0</v>
      </c>
      <c r="H198" s="7"/>
      <c r="I198" s="11">
        <f>I199+I200+I201+I202+I203+I204+I205+I206+I207+I208</f>
        <v>0</v>
      </c>
    </row>
    <row r="199" spans="1:9" ht="21.95" customHeight="1">
      <c r="A199" s="8" t="s">
        <v>407</v>
      </c>
      <c r="B199" s="10" t="s">
        <v>408</v>
      </c>
      <c r="C199" s="12">
        <v>0</v>
      </c>
      <c r="D199" s="14">
        <f>(100)/100</f>
        <v>1</v>
      </c>
      <c r="E199" s="11">
        <f>C199*1</f>
        <v>0</v>
      </c>
      <c r="F199" s="12">
        <v>0</v>
      </c>
      <c r="G199" s="11">
        <f>E199-F199</f>
        <v>0</v>
      </c>
      <c r="H199" s="14">
        <f>(0)/100</f>
        <v>0</v>
      </c>
      <c r="I199" s="11">
        <f>G199*0</f>
        <v>0</v>
      </c>
    </row>
    <row r="200" spans="1:9" ht="21.95" customHeight="1">
      <c r="A200" s="8" t="s">
        <v>409</v>
      </c>
      <c r="B200" s="10" t="s">
        <v>410</v>
      </c>
      <c r="C200" s="12">
        <v>0</v>
      </c>
      <c r="D200" s="14">
        <f>(100)/100</f>
        <v>1</v>
      </c>
      <c r="E200" s="11">
        <f>C200*1</f>
        <v>0</v>
      </c>
      <c r="F200" s="12">
        <v>0</v>
      </c>
      <c r="G200" s="11">
        <f>E200-F200</f>
        <v>0</v>
      </c>
      <c r="H200" s="14">
        <f>(20)/100</f>
        <v>0.2</v>
      </c>
      <c r="I200" s="11">
        <f>G200*0.2</f>
        <v>0</v>
      </c>
    </row>
    <row r="201" spans="1:9" ht="21.95" customHeight="1">
      <c r="A201" s="8" t="s">
        <v>411</v>
      </c>
      <c r="B201" s="10" t="s">
        <v>412</v>
      </c>
      <c r="C201" s="12">
        <v>0</v>
      </c>
      <c r="D201" s="14">
        <f>(100)/100</f>
        <v>1</v>
      </c>
      <c r="E201" s="11">
        <f>C201*1</f>
        <v>0</v>
      </c>
      <c r="F201" s="12">
        <v>0</v>
      </c>
      <c r="G201" s="11">
        <f>E201-F201</f>
        <v>0</v>
      </c>
      <c r="H201" s="14">
        <f>(25)/100</f>
        <v>0.25</v>
      </c>
      <c r="I201" s="11">
        <f>G201*0.25</f>
        <v>0</v>
      </c>
    </row>
    <row r="202" spans="1:9" ht="21.95" customHeight="1">
      <c r="A202" s="8" t="s">
        <v>413</v>
      </c>
      <c r="B202" s="10" t="s">
        <v>414</v>
      </c>
      <c r="C202" s="12">
        <v>0</v>
      </c>
      <c r="D202" s="14">
        <f>(100)/100</f>
        <v>1</v>
      </c>
      <c r="E202" s="11">
        <f>C202*1</f>
        <v>0</v>
      </c>
      <c r="F202" s="12">
        <v>0</v>
      </c>
      <c r="G202" s="11">
        <f>E202-F202</f>
        <v>0</v>
      </c>
      <c r="H202" s="14">
        <f>(50)/100</f>
        <v>0.5</v>
      </c>
      <c r="I202" s="11">
        <f>G202*0.5</f>
        <v>0</v>
      </c>
    </row>
    <row r="203" spans="1:9" ht="21.95" customHeight="1">
      <c r="A203" s="8" t="s">
        <v>415</v>
      </c>
      <c r="B203" s="10" t="s">
        <v>416</v>
      </c>
      <c r="C203" s="12">
        <v>0</v>
      </c>
      <c r="D203" s="14">
        <f>(100)/100</f>
        <v>1</v>
      </c>
      <c r="E203" s="11">
        <f>C203*1</f>
        <v>0</v>
      </c>
      <c r="F203" s="12">
        <v>0</v>
      </c>
      <c r="G203" s="11">
        <f>E203-F203</f>
        <v>0</v>
      </c>
      <c r="H203" s="14">
        <f>(75)/100</f>
        <v>0.75</v>
      </c>
      <c r="I203" s="11">
        <f>G203*0.75</f>
        <v>0</v>
      </c>
    </row>
    <row r="204" spans="1:9" ht="21.95" customHeight="1">
      <c r="A204" s="8" t="s">
        <v>417</v>
      </c>
      <c r="B204" s="10" t="s">
        <v>418</v>
      </c>
      <c r="C204" s="12">
        <v>0</v>
      </c>
      <c r="D204" s="14">
        <f>(100)/100</f>
        <v>1</v>
      </c>
      <c r="E204" s="11">
        <f>C204*1</f>
        <v>0</v>
      </c>
      <c r="F204" s="12">
        <v>0</v>
      </c>
      <c r="G204" s="11">
        <f>E204-F204</f>
        <v>0</v>
      </c>
      <c r="H204" s="14">
        <f>(100)/100</f>
        <v>1</v>
      </c>
      <c r="I204" s="11">
        <f>G204*1</f>
        <v>0</v>
      </c>
    </row>
    <row r="205" spans="1:9" ht="21.95" customHeight="1">
      <c r="A205" s="8" t="s">
        <v>419</v>
      </c>
      <c r="B205" s="10" t="s">
        <v>420</v>
      </c>
      <c r="C205" s="12">
        <v>0</v>
      </c>
      <c r="D205" s="14">
        <f>(100)/100</f>
        <v>1</v>
      </c>
      <c r="E205" s="11">
        <f>C205*1</f>
        <v>0</v>
      </c>
      <c r="F205" s="12">
        <v>0</v>
      </c>
      <c r="G205" s="11">
        <f>E205-F205</f>
        <v>0</v>
      </c>
      <c r="H205" s="14">
        <f>(150)/100</f>
        <v>1.5</v>
      </c>
      <c r="I205" s="11">
        <f>G205*1.5</f>
        <v>0</v>
      </c>
    </row>
    <row r="206" spans="1:9" ht="21.95" customHeight="1">
      <c r="A206" s="8" t="s">
        <v>421</v>
      </c>
      <c r="B206" s="10" t="s">
        <v>422</v>
      </c>
      <c r="C206" s="12">
        <v>0</v>
      </c>
      <c r="D206" s="14">
        <f>(100)/100</f>
        <v>1</v>
      </c>
      <c r="E206" s="11">
        <f>C206*1</f>
        <v>0</v>
      </c>
      <c r="F206" s="12">
        <v>0</v>
      </c>
      <c r="G206" s="11">
        <f>E206-F206</f>
        <v>0</v>
      </c>
      <c r="H206" s="14">
        <f>(250)/100</f>
        <v>2.5</v>
      </c>
      <c r="I206" s="11">
        <f>G206*2.5</f>
        <v>0</v>
      </c>
    </row>
    <row r="207" spans="1:9" ht="21.95" customHeight="1">
      <c r="A207" s="8" t="s">
        <v>423</v>
      </c>
      <c r="B207" s="10" t="s">
        <v>424</v>
      </c>
      <c r="C207" s="12">
        <v>0</v>
      </c>
      <c r="D207" s="14">
        <f>(100)/100</f>
        <v>1</v>
      </c>
      <c r="E207" s="11">
        <f>C207*1</f>
        <v>0</v>
      </c>
      <c r="F207" s="12">
        <v>0</v>
      </c>
      <c r="G207" s="11">
        <f>E207-F207</f>
        <v>0</v>
      </c>
      <c r="H207" s="14">
        <f>(400)/100</f>
        <v>4</v>
      </c>
      <c r="I207" s="11">
        <f>G207*4</f>
        <v>0</v>
      </c>
    </row>
    <row r="208" spans="1:9" ht="21.95" customHeight="1">
      <c r="A208" s="8" t="s">
        <v>425</v>
      </c>
      <c r="B208" s="10" t="s">
        <v>426</v>
      </c>
      <c r="C208" s="12">
        <v>0</v>
      </c>
      <c r="D208" s="14">
        <f>(100)/100</f>
        <v>1</v>
      </c>
      <c r="E208" s="11">
        <f>C208*1</f>
        <v>0</v>
      </c>
      <c r="F208" s="12">
        <v>0</v>
      </c>
      <c r="G208" s="11">
        <f>E208-F208</f>
        <v>0</v>
      </c>
      <c r="H208" s="14">
        <f>(1250)/100</f>
        <v>12.5</v>
      </c>
      <c r="I208" s="11">
        <f>G208*12.5</f>
        <v>0</v>
      </c>
    </row>
    <row r="209" spans="1:9" ht="21.95" customHeight="1">
      <c r="A209" s="8" t="s">
        <v>427</v>
      </c>
      <c r="B209" s="10" t="s">
        <v>428</v>
      </c>
      <c r="C209" s="12">
        <v>0</v>
      </c>
      <c r="D209" s="7"/>
      <c r="E209" s="7"/>
      <c r="F209" s="7"/>
      <c r="G209" s="12">
        <v>0</v>
      </c>
      <c r="H209" s="7"/>
      <c r="I209" s="12">
        <v>0</v>
      </c>
    </row>
    <row r="210" spans="1:9" ht="21.95" customHeight="1">
      <c r="A210" s="8" t="s">
        <v>429</v>
      </c>
      <c r="B210" s="10" t="s">
        <v>430</v>
      </c>
      <c r="C210" s="11">
        <f>C6+C31+C48+C65+C125+C148+C159+C167+C178+C189+C209</f>
        <v>70938.720000000001</v>
      </c>
      <c r="D210" s="7"/>
      <c r="E210" s="11">
        <f>E6+E31+E48+E65+E125+E148+E159+E167+E178+E189</f>
        <v>67209.12999999999</v>
      </c>
      <c r="F210" s="11">
        <f>F6+F31+F48+F65+F125+F148+F159+F167+F178+F189</f>
        <v>0</v>
      </c>
      <c r="G210" s="11">
        <f>G6+G31+G48+G65+G125+G148+G159+G167+G178+G189</f>
        <v>67209.12999999999</v>
      </c>
      <c r="H210" s="7"/>
      <c r="I210" s="11">
        <f>I6+I31+I48+I65+I125+I148+I159+I167+I178+I189+I209</f>
        <v>31630.8825</v>
      </c>
    </row>
    <row r="211" spans="1:9" ht="18.95" customHeight="1">
      <c r="A211" s="16" t="s">
        <v>431</v>
      </c>
      <c r="C211" s="16" t="s">
        <v>432</v>
      </c>
      <c r="E211" s="16" t="s">
        <v>433</v>
      </c>
    </row>
    <row r="212" spans="1:9" ht="21.95" customHeight="1">
      <c r="B212" s="17" t="s">
        <v>434</v>
      </c>
    </row>
    <row r="213" spans="1:9" ht="24.95" customHeight="1">
      <c r="B213" s="17" t="s">
        <v>435</v>
      </c>
    </row>
    <row r="214" spans="1:9" ht="24" customHeight="1">
      <c r="B214" s="17" t="s">
        <v>436</v>
      </c>
    </row>
    <row r="215" spans="1:9" ht="18.95" customHeight="1">
      <c r="B215" s="1"/>
      <c r="C215" s="1"/>
      <c r="E215" s="1"/>
      <c r="F215" s="1"/>
    </row>
  </sheetData>
  <mergeCells count="11">
    <mergeCell ref="I4:I5"/>
    <mergeCell ref="B215:C215"/>
    <mergeCell ref="E215:F215"/>
    <mergeCell ref="A1:H1"/>
    <mergeCell ref="A3:B5"/>
    <mergeCell ref="C4:C5"/>
    <mergeCell ref="D4:D5"/>
    <mergeCell ref="E4:E5"/>
    <mergeCell ref="F4:F5"/>
    <mergeCell ref="G4:G5"/>
    <mergeCell ref="H4:H5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2020-08-13T02:56:08Z</dcterms:created>
  <dcterms:modified xsi:type="dcterms:W3CDTF">2020-08-13T02:56:13Z</dcterms:modified>
</cp:coreProperties>
</file>